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t1001507\OneDrive - Axcelis Technologies, Inc\Documents\NEFA\"/>
    </mc:Choice>
  </mc:AlternateContent>
  <bookViews>
    <workbookView xWindow="0" yWindow="0" windowWidth="18360" windowHeight="9570" tabRatio="599"/>
  </bookViews>
  <sheets>
    <sheet name="Scores" sheetId="1" r:id="rId1"/>
    <sheet name="Instructions" sheetId="2" r:id="rId2"/>
    <sheet name="Revisions" sheetId="3" r:id="rId3"/>
  </sheets>
  <definedNames>
    <definedName name="Z_255A2642_3751_473A_86B6_B89B2E63A5C4_.wvu.Cols" localSheetId="0" hidden="1">Scores!#REF!</definedName>
    <definedName name="Z_255A2642_3751_473A_86B6_B89B2E63A5C4_.wvu.Rows" localSheetId="0" hidden="1">Scores!$1:$1</definedName>
  </definedNames>
  <calcPr calcId="162913"/>
  <customWorkbookViews>
    <customWorkbookView name="Danny White - Personal View" guid="{255A2642-3751-473A-86B6-B89B2E63A5C4}" mergeInterval="0" personalView="1" maximized="1" xWindow="1" yWindow="1" windowWidth="1410" windowHeight="641" activeSheetId="1"/>
  </customWorkbookViews>
</workbook>
</file>

<file path=xl/calcChain.xml><?xml version="1.0" encoding="utf-8"?>
<calcChain xmlns="http://schemas.openxmlformats.org/spreadsheetml/2006/main">
  <c r="K20" i="1" l="1"/>
  <c r="K15" i="1" l="1"/>
  <c r="L15" i="1" s="1"/>
  <c r="K14" i="1"/>
  <c r="L14" i="1" s="1"/>
  <c r="K13" i="1"/>
  <c r="L13" i="1" s="1"/>
  <c r="K12" i="1"/>
  <c r="K11" i="1"/>
  <c r="K18" i="1"/>
  <c r="L18" i="1" s="1"/>
  <c r="K10" i="1"/>
  <c r="L10" i="1" s="1"/>
  <c r="K8" i="1"/>
  <c r="L8" i="1" s="1"/>
  <c r="K19" i="1"/>
  <c r="L19" i="1" s="1"/>
  <c r="K7" i="1" l="1"/>
  <c r="K6" i="1"/>
  <c r="L107" i="1" l="1"/>
  <c r="M107" i="1" l="1"/>
  <c r="L44" i="1" l="1"/>
  <c r="M44" i="1" s="1"/>
  <c r="L45" i="1"/>
  <c r="M45" i="1" s="1"/>
  <c r="L46" i="1"/>
  <c r="M28" i="1"/>
  <c r="M29" i="1"/>
  <c r="M30" i="1"/>
  <c r="M31" i="1"/>
  <c r="M3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 i="1"/>
  <c r="M46" i="1" l="1"/>
  <c r="K5" i="1"/>
  <c r="L5" i="1" s="1"/>
  <c r="L6" i="1"/>
  <c r="L7" i="1"/>
  <c r="K9" i="1"/>
  <c r="L9" i="1" s="1"/>
  <c r="D9" i="1"/>
  <c r="U6" i="1" s="1"/>
  <c r="L11" i="1"/>
  <c r="L12" i="1"/>
  <c r="K16" i="1"/>
  <c r="L16" i="1" s="1"/>
  <c r="D14" i="1"/>
  <c r="K17" i="1"/>
  <c r="L17" i="1" s="1"/>
  <c r="L24" i="1"/>
  <c r="L25" i="1"/>
  <c r="M25" i="1" s="1"/>
  <c r="L26" i="1"/>
  <c r="M26" i="1" s="1"/>
  <c r="L27" i="1"/>
  <c r="M27" i="1" s="1"/>
  <c r="L28" i="1"/>
  <c r="L29" i="1"/>
  <c r="L30" i="1"/>
  <c r="L31" i="1"/>
  <c r="L32" i="1"/>
  <c r="L33" i="1"/>
  <c r="L34" i="1"/>
  <c r="L35" i="1"/>
  <c r="L36" i="1"/>
  <c r="L37" i="1"/>
  <c r="L38" i="1"/>
  <c r="L39" i="1"/>
  <c r="L40" i="1"/>
  <c r="L41" i="1"/>
  <c r="L42" i="1"/>
  <c r="L43"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A168" i="1"/>
  <c r="N168" i="1"/>
  <c r="A177" i="1"/>
  <c r="B177" i="1"/>
  <c r="C177" i="1"/>
  <c r="D177" i="1"/>
  <c r="E177" i="1"/>
  <c r="F177" i="1"/>
  <c r="G177" i="1"/>
  <c r="H177" i="1"/>
  <c r="I177" i="1"/>
  <c r="J177" i="1"/>
  <c r="K177" i="1"/>
  <c r="M24" i="1" l="1"/>
  <c r="M33" i="1"/>
  <c r="M41" i="1"/>
  <c r="M37" i="1"/>
  <c r="M39" i="1"/>
  <c r="M35" i="1"/>
  <c r="M42" i="1"/>
  <c r="M38" i="1"/>
  <c r="M34" i="1"/>
  <c r="M40" i="1"/>
  <c r="M36" i="1"/>
  <c r="M49" i="1"/>
  <c r="M51" i="1"/>
  <c r="M47" i="1"/>
  <c r="M52" i="1"/>
  <c r="M48" i="1"/>
  <c r="M50" i="1"/>
  <c r="M43" i="1"/>
  <c r="U7" i="1"/>
  <c r="U8" i="1"/>
  <c r="K21" i="1"/>
  <c r="L175" i="1"/>
  <c r="L176" i="1"/>
  <c r="L20" i="1" l="1"/>
  <c r="L21" i="1" s="1"/>
  <c r="L177" i="1"/>
  <c r="U9" i="1" s="1"/>
  <c r="N21" i="1"/>
  <c r="U5" i="1"/>
  <c r="U14" i="1" l="1"/>
</calcChain>
</file>

<file path=xl/comments1.xml><?xml version="1.0" encoding="utf-8"?>
<comments xmlns="http://schemas.openxmlformats.org/spreadsheetml/2006/main">
  <authors>
    <author>Danny White</author>
  </authors>
  <commentList>
    <comment ref="P6" authorId="0" shapeId="0">
      <text>
        <r>
          <rPr>
            <sz val="9"/>
            <color indexed="81"/>
            <rFont val="Tahoma"/>
            <family val="2"/>
          </rPr>
          <t>At least one of the fields in the Event Info section is blank!
Cells D4 - D8</t>
        </r>
      </text>
    </comment>
    <comment ref="P8" authorId="0" shapeId="0">
      <text>
        <r>
          <rPr>
            <sz val="9"/>
            <color indexed="81"/>
            <rFont val="Tahoma"/>
            <family val="2"/>
          </rPr>
          <t xml:space="preserve">Total Count in the SUMMARY section does not equal the Count of Last Names
</t>
        </r>
      </text>
    </comment>
    <comment ref="P10" authorId="0" shapeId="0">
      <text>
        <r>
          <rPr>
            <sz val="9"/>
            <color indexed="81"/>
            <rFont val="Tahoma"/>
            <family val="2"/>
          </rPr>
          <t xml:space="preserve">This compares the count of Places to Count of Last Names - every player must have a place in which they finished.
</t>
        </r>
      </text>
    </comment>
    <comment ref="P12" authorId="0" shapeId="0">
      <text>
        <r>
          <rPr>
            <sz val="9"/>
            <color indexed="81"/>
            <rFont val="Tahoma"/>
            <family val="2"/>
          </rPr>
          <t xml:space="preserve">This Counts the division Codes and compares to the count of Last Names
</t>
        </r>
      </text>
    </comment>
    <comment ref="P14" authorId="0" shapeId="0">
      <text>
        <r>
          <rPr>
            <sz val="9"/>
            <color indexed="81"/>
            <rFont val="Tahoma"/>
            <family val="2"/>
          </rPr>
          <t xml:space="preserve">This counts the number of total scores in Column L and compares it to the total count of Last Names
</t>
        </r>
      </text>
    </comment>
    <comment ref="A23" authorId="0" shapeId="0">
      <text>
        <r>
          <rPr>
            <sz val="8"/>
            <color indexed="81"/>
            <rFont val="Tahoma"/>
            <family val="2"/>
          </rPr>
          <t>Enter the PDGA DIVISION CODE for the division in which the player participated</t>
        </r>
      </text>
    </comment>
    <comment ref="B23" authorId="0" shapeId="0">
      <text>
        <r>
          <rPr>
            <sz val="8"/>
            <color indexed="81"/>
            <rFont val="Tahoma"/>
            <family val="2"/>
          </rPr>
          <t xml:space="preserve">Enter the numerical PLACE in which player finished; 1,  2,  3,  9 etc
</t>
        </r>
      </text>
    </comment>
    <comment ref="E23" authorId="0" shapeId="0">
      <text>
        <r>
          <rPr>
            <sz val="8"/>
            <color indexed="81"/>
            <rFont val="Tahoma"/>
            <family val="2"/>
          </rPr>
          <t>Enter the PLAYER's NEFA number. Do not enter anything if the player is NOT a NEFA member.</t>
        </r>
      </text>
    </comment>
    <comment ref="F23" authorId="0" shapeId="0">
      <text>
        <r>
          <rPr>
            <sz val="8"/>
            <color indexed="81"/>
            <rFont val="Tahoma"/>
            <family val="2"/>
          </rPr>
          <t xml:space="preserve">Enter Scores for each of the rounds in the tournament. 
(Total Column will automatically fill in) 
</t>
        </r>
      </text>
    </comment>
    <comment ref="L23" authorId="0" shapeId="0">
      <text>
        <r>
          <rPr>
            <b/>
            <sz val="9"/>
            <color indexed="81"/>
            <rFont val="Tahoma"/>
            <family val="2"/>
          </rPr>
          <t xml:space="preserve">Total:
</t>
        </r>
        <r>
          <rPr>
            <sz val="9"/>
            <color indexed="81"/>
            <rFont val="Tahoma"/>
            <family val="2"/>
          </rPr>
          <t xml:space="preserve">If Round 1 is blank, so is this value.
Otherwise it is either the TOTAL of scores or DNF if a score is &gt;887 </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<sst xmlns="http://schemas.openxmlformats.org/spreadsheetml/2006/main" count="123" uniqueCount="100">
  <si>
    <t>Division</t>
  </si>
  <si>
    <t>First Name</t>
  </si>
  <si>
    <t>Last Name</t>
  </si>
  <si>
    <t>NEFA#</t>
  </si>
  <si>
    <t>R1</t>
  </si>
  <si>
    <t>R2</t>
  </si>
  <si>
    <t>R3</t>
  </si>
  <si>
    <t>R4</t>
  </si>
  <si>
    <t>Total</t>
  </si>
  <si>
    <t>Prize Value</t>
  </si>
  <si>
    <t>Notes: tiebreakers, ace, record round, etc</t>
  </si>
  <si>
    <t>Place</t>
  </si>
  <si>
    <t>Event Name</t>
  </si>
  <si>
    <t>Event Date</t>
  </si>
  <si>
    <t>Event Course</t>
  </si>
  <si>
    <t>Event State</t>
  </si>
  <si>
    <t>Event City/Town</t>
  </si>
  <si>
    <t>Tournament Director(s)</t>
  </si>
  <si>
    <t>Totals</t>
  </si>
  <si>
    <t>NEFA $</t>
  </si>
  <si>
    <t>Pro Open</t>
  </si>
  <si>
    <t>Pro Women</t>
  </si>
  <si>
    <t>Tournament Email</t>
  </si>
  <si>
    <t>Other (non-points)</t>
  </si>
  <si>
    <t>R5</t>
  </si>
  <si>
    <t>R6</t>
  </si>
  <si>
    <t>Revision</t>
  </si>
  <si>
    <t>What Changed</t>
  </si>
  <si>
    <t xml:space="preserve">Who </t>
  </si>
  <si>
    <t>Date</t>
  </si>
  <si>
    <t>Changed the Points Totals to reflect that if you DNF, you get NO points.</t>
  </si>
  <si>
    <t>5_1</t>
  </si>
  <si>
    <t>5_0</t>
  </si>
  <si>
    <t>White</t>
  </si>
  <si>
    <t xml:space="preserve">NEFA Added the GM1 division to the Points Series but the existing v4.0 spreadsheet didn't support this division - added it and others. 
Changed the Womens AM divisions to FA1, FA2 (PDGA). 
Added a Points Total Column with calculations.
Used Weak Document Protection just to preserve the formats </t>
  </si>
  <si>
    <t>a</t>
  </si>
  <si>
    <t>b</t>
  </si>
  <si>
    <t>c</t>
  </si>
  <si>
    <t>d</t>
  </si>
  <si>
    <t>e</t>
  </si>
  <si>
    <t>g</t>
  </si>
  <si>
    <t>h</t>
  </si>
  <si>
    <t>i</t>
  </si>
  <si>
    <t>j</t>
  </si>
  <si>
    <t>k</t>
  </si>
  <si>
    <t>f</t>
  </si>
  <si>
    <t>l</t>
  </si>
  <si>
    <t>m</t>
  </si>
  <si>
    <t>o</t>
  </si>
  <si>
    <t>p</t>
  </si>
  <si>
    <t>5_2</t>
  </si>
  <si>
    <t>Added the rest of the PDGA divisions</t>
  </si>
  <si>
    <t>RETURN COMPLETED FORM TO:</t>
  </si>
  <si>
    <t>dwhite.awana@gmail.com</t>
  </si>
  <si>
    <t>5_3</t>
  </si>
  <si>
    <t>Added the email address to the form and instructions</t>
  </si>
  <si>
    <t>NEFA Points Series Event Report</t>
  </si>
  <si>
    <r>
      <t xml:space="preserve">Please fill in </t>
    </r>
    <r>
      <rPr>
        <b/>
        <sz val="8"/>
        <color indexed="8"/>
        <rFont val="Arial"/>
        <family val="2"/>
      </rPr>
      <t>all</t>
    </r>
    <r>
      <rPr>
        <sz val="8"/>
        <color indexed="8"/>
        <rFont val="Arial"/>
        <family val="2"/>
      </rPr>
      <t xml:space="preserve"> tournament information below</t>
    </r>
  </si>
  <si>
    <t>ONLY INSERT DATA INTO CELLS WITH THE GREEN BACKGROUND</t>
  </si>
  <si>
    <t>Fill in round scores here. Use 999 for incomplete or withdrawn rounds. 888 for disputed rounds</t>
  </si>
  <si>
    <t>Reformated, inserted comments, Locked Form - added 888 option</t>
  </si>
  <si>
    <t>q</t>
  </si>
  <si>
    <t>validation Checks</t>
  </si>
  <si>
    <t>Count vs Names</t>
  </si>
  <si>
    <t>EventData is full</t>
  </si>
  <si>
    <t>NameCount = Places</t>
  </si>
  <si>
    <t>All Data is Good</t>
  </si>
  <si>
    <t>Totals fill in automatically</t>
  </si>
  <si>
    <t>Has a score</t>
  </si>
  <si>
    <t>Has DNF</t>
  </si>
  <si>
    <t>NameCount = Divisions</t>
  </si>
  <si>
    <t>NameCount = Totals</t>
  </si>
  <si>
    <t>Added Data Validation Rules</t>
  </si>
  <si>
    <t>Total Count does not equal Name Count</t>
  </si>
  <si>
    <t>Ensure all players have PLACES</t>
  </si>
  <si>
    <t>Fill in ALL the Event Info</t>
  </si>
  <si>
    <t>DivisionCount does not equal Last Names</t>
  </si>
  <si>
    <t>Total Scores do not equal Last Name</t>
  </si>
  <si>
    <t>Added 2016 new formula to column M and moved old formula to column N</t>
  </si>
  <si>
    <t>Added new PDGA divisions
Removed OLD Points Column</t>
  </si>
  <si>
    <t>Points</t>
  </si>
  <si>
    <t>Pro Master 40+</t>
  </si>
  <si>
    <t>Pro Master 50+</t>
  </si>
  <si>
    <t>Am Master 40+</t>
  </si>
  <si>
    <t>Am Master 50+</t>
  </si>
  <si>
    <t>Advanced (MA1)</t>
  </si>
  <si>
    <t>Intermediate (MA2)</t>
  </si>
  <si>
    <t>Recreational (MA3)</t>
  </si>
  <si>
    <t>Advanced Women (FA1)</t>
  </si>
  <si>
    <t>MPO, MP40,MP50,MP55,MP60,MP65,MP70,MP75,MP80,FPO,FP40,FP50,FP55,FP60,FP65,FP70</t>
  </si>
  <si>
    <t>Pros</t>
  </si>
  <si>
    <t>Ams</t>
  </si>
  <si>
    <t>MA1,MA2,MA3,MA4,MA40,MA50,MA55,MA60,MA65,MA70,FA1,FA2,FA3,FA4,FA40,FA50,FA55,FA60,FA65,FA70,MJ18,MJ15,MJ12,MJ10,MJ08,MJ06,FJ18,FJ15,FJ12,FJ10,FJ08,FJ06</t>
  </si>
  <si>
    <t>Added 4 divisions to table and tracking (FP40, FA40, MP60, &amp; MA60)</t>
  </si>
  <si>
    <t>Pro Master 60+</t>
  </si>
  <si>
    <t>Pro Masters Women 40+</t>
  </si>
  <si>
    <t>Am Master 60+</t>
  </si>
  <si>
    <t>Intermed Women (FA2)</t>
  </si>
  <si>
    <t>MastersWomen40+(FA40)</t>
  </si>
  <si>
    <t>Corrected an addition error in the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</si>
</sst>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mm/dd/yy;@"/>
    <numFmt numFmtId="165" formatCode="0.000"/>
    <numFmt numFmtId="166" formatCode="[$-409]dd\-mmm\-yy;@"/>
  </numFmts>
  <fonts count="19" x14ac:knownFonts="1">
    <font>
      <sz val="10"/>
      <color theme="1"/>
      <name val="Arial"/>
      <family val="2"/>
    </font>
    <font>
      <b/>
      <sz val="8"/>
      <color indexed="8"/>
      <name val="Arial"/>
      <family val="2"/>
    </font>
    <font>
      <sz val="8"/>
      <color indexed="8"/>
      <name val="Arial"/>
      <family val="2"/>
    </font>
    <font>
      <sz val="8"/>
      <color indexed="81"/>
      <name val="Tahoma"/>
      <family val="2"/>
    </font>
    <font>
      <sz val="9"/>
      <color indexed="81"/>
      <name val="Tahoma"/>
      <family val="2"/>
    </font>
    <font>
      <b/>
      <sz val="9"/>
      <color indexed="81"/>
      <name val="Tahoma"/>
      <family val="2"/>
    </font>
    <font>
      <sz val="10"/>
      <color theme="1"/>
      <name val="Arial"/>
      <family val="2"/>
    </font>
    <font>
      <u/>
      <sz val="10"/>
      <color theme="10"/>
      <name val="Arial"/>
      <family val="2"/>
    </font>
    <font>
      <sz val="8"/>
      <color theme="1"/>
      <name val="Arial"/>
      <family val="2"/>
    </font>
    <font>
      <sz val="10"/>
      <color rgb="FFFF0000"/>
      <name val="Arial"/>
      <family val="2"/>
    </font>
    <font>
      <sz val="9"/>
      <color theme="1"/>
      <name val="Arial"/>
      <family val="2"/>
    </font>
    <font>
      <sz val="9"/>
      <color theme="0" tint="-0.14999847407452621"/>
      <name val="Arial"/>
      <family val="2"/>
    </font>
    <font>
      <u/>
      <sz val="9"/>
      <color theme="10"/>
      <name val="Arial"/>
      <family val="2"/>
    </font>
    <font>
      <sz val="10"/>
      <color theme="1"/>
      <name val="Bookman Old Style"/>
      <family val="1"/>
    </font>
    <font>
      <sz val="9"/>
      <color theme="0" tint="-0.14996795556505021"/>
      <name val="Arial"/>
      <family val="2"/>
    </font>
    <font>
      <sz val="10"/>
      <color rgb="FF323D4F"/>
      <name val="Bookman Old Style"/>
      <family val="1"/>
    </font>
    <font>
      <b/>
      <sz val="10"/>
      <color theme="1"/>
      <name val="Arial"/>
      <family val="2"/>
    </font>
    <font>
      <b/>
      <sz val="14"/>
      <color theme="1"/>
      <name val="Arial"/>
      <family val="2"/>
    </font>
    <font>
      <b/>
      <sz val="16"/>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s>
  <cellStyleXfs count="3">
    <xf numFmtId="0" fontId="0" fillId="0" borderId="0"/>
    <xf numFmtId="44" fontId="6" fillId="0" borderId="0" applyFont="0" applyFill="0" applyBorder="0" applyAlignment="0" applyProtection="0"/>
    <xf numFmtId="0" fontId="7" fillId="0" borderId="0" applyNumberFormat="0" applyFill="0" applyBorder="0" applyAlignment="0" applyProtection="0">
      <alignment vertical="top"/>
      <protection locked="0"/>
    </xf>
  </cellStyleXfs>
  <cellXfs count="90">
    <xf numFmtId="0" fontId="0" fillId="0" borderId="0" xfId="0"/>
    <xf numFmtId="0" fontId="0" fillId="2" borderId="0" xfId="0" applyFill="1" applyAlignment="1" applyProtection="1">
      <alignment horizontal="center"/>
    </xf>
    <xf numFmtId="0" fontId="0" fillId="2" borderId="0" xfId="0" applyFill="1" applyProtection="1"/>
    <xf numFmtId="0" fontId="0" fillId="0" borderId="0" xfId="0" applyProtection="1"/>
    <xf numFmtId="44" fontId="8" fillId="2" borderId="0" xfId="1" applyFont="1" applyFill="1" applyProtection="1"/>
    <xf numFmtId="0" fontId="9" fillId="2" borderId="0" xfId="0" applyFont="1" applyFill="1" applyAlignment="1" applyProtection="1">
      <alignment horizontal="left"/>
    </xf>
    <xf numFmtId="0" fontId="9" fillId="2" borderId="0" xfId="0" applyFont="1" applyFill="1" applyProtection="1"/>
    <xf numFmtId="44" fontId="6" fillId="2" borderId="0" xfId="1" applyFont="1" applyFill="1" applyAlignment="1" applyProtection="1">
      <alignment horizontal="right"/>
    </xf>
    <xf numFmtId="0" fontId="0" fillId="2" borderId="1" xfId="0" applyFill="1" applyBorder="1" applyAlignment="1" applyProtection="1">
      <alignment horizontal="center"/>
    </xf>
    <xf numFmtId="0" fontId="0" fillId="0" borderId="0" xfId="0" applyAlignment="1" applyProtection="1">
      <alignment horizontal="center"/>
    </xf>
    <xf numFmtId="44" fontId="6" fillId="0" borderId="0" xfId="1" applyFont="1" applyAlignment="1" applyProtection="1">
      <alignment horizontal="right"/>
    </xf>
    <xf numFmtId="0" fontId="0" fillId="0" borderId="0" xfId="0" applyAlignment="1">
      <alignment wrapText="1"/>
    </xf>
    <xf numFmtId="165" fontId="0" fillId="2" borderId="1" xfId="0" applyNumberFormat="1" applyFill="1" applyBorder="1" applyAlignment="1" applyProtection="1">
      <alignment horizontal="center"/>
    </xf>
    <xf numFmtId="0" fontId="0" fillId="2" borderId="2" xfId="0" applyFill="1" applyBorder="1" applyAlignment="1" applyProtection="1">
      <alignment horizontal="center"/>
    </xf>
    <xf numFmtId="44" fontId="6" fillId="0" borderId="0" xfId="1" applyFont="1" applyAlignment="1" applyProtection="1">
      <alignment horizontal="right"/>
    </xf>
    <xf numFmtId="0" fontId="10" fillId="2" borderId="0" xfId="0" applyFont="1" applyFill="1" applyAlignment="1" applyProtection="1">
      <alignment horizontal="center"/>
    </xf>
    <xf numFmtId="0" fontId="10" fillId="2" borderId="0" xfId="0" applyFont="1" applyFill="1" applyProtection="1"/>
    <xf numFmtId="0" fontId="10" fillId="0" borderId="0" xfId="0" applyFont="1" applyProtection="1"/>
    <xf numFmtId="0" fontId="8" fillId="2" borderId="0" xfId="0" applyFont="1" applyFill="1" applyAlignment="1" applyProtection="1">
      <alignment horizontal="center"/>
    </xf>
    <xf numFmtId="0" fontId="8" fillId="2" borderId="0" xfId="0" applyFont="1" applyFill="1" applyAlignment="1" applyProtection="1"/>
    <xf numFmtId="0" fontId="8" fillId="2" borderId="0" xfId="0" applyFont="1" applyFill="1" applyProtection="1"/>
    <xf numFmtId="0" fontId="8" fillId="0" borderId="0" xfId="0" applyFont="1" applyProtection="1"/>
    <xf numFmtId="0" fontId="0" fillId="3" borderId="1" xfId="0" applyFill="1" applyBorder="1" applyAlignment="1" applyProtection="1">
      <alignment horizontal="center"/>
    </xf>
    <xf numFmtId="44" fontId="10" fillId="2" borderId="0" xfId="1" applyFont="1" applyFill="1" applyProtection="1"/>
    <xf numFmtId="0" fontId="10" fillId="2" borderId="0" xfId="0" applyFont="1" applyFill="1" applyAlignment="1" applyProtection="1">
      <alignment horizontal="left"/>
    </xf>
    <xf numFmtId="0" fontId="11" fillId="2" borderId="0" xfId="0" applyFont="1" applyFill="1" applyAlignment="1" applyProtection="1">
      <alignment horizontal="center"/>
    </xf>
    <xf numFmtId="0" fontId="12" fillId="2" borderId="0" xfId="2" applyFont="1" applyFill="1" applyAlignment="1" applyProtection="1"/>
    <xf numFmtId="0" fontId="13" fillId="4" borderId="1" xfId="0" applyFont="1" applyFill="1" applyBorder="1" applyProtection="1">
      <protection locked="0"/>
    </xf>
    <xf numFmtId="44" fontId="6" fillId="4" borderId="1" xfId="1" applyFont="1" applyFill="1" applyBorder="1" applyAlignment="1" applyProtection="1">
      <alignment horizontal="right"/>
      <protection locked="0"/>
    </xf>
    <xf numFmtId="44" fontId="6" fillId="4" borderId="1" xfId="1" applyFont="1" applyFill="1" applyBorder="1" applyAlignment="1" applyProtection="1">
      <alignment horizontal="right"/>
      <protection locked="0"/>
    </xf>
    <xf numFmtId="0" fontId="0" fillId="3" borderId="1" xfId="0" applyFill="1" applyBorder="1" applyAlignment="1" applyProtection="1">
      <alignment horizontal="left"/>
    </xf>
    <xf numFmtId="0" fontId="0" fillId="3" borderId="1" xfId="0" applyFill="1" applyBorder="1" applyProtection="1"/>
    <xf numFmtId="44" fontId="6" fillId="3" borderId="1" xfId="1" applyFont="1" applyFill="1" applyBorder="1" applyAlignment="1" applyProtection="1">
      <alignment horizontal="center"/>
    </xf>
    <xf numFmtId="0" fontId="10" fillId="2" borderId="0" xfId="0" applyFont="1" applyFill="1" applyAlignment="1" applyProtection="1">
      <alignment horizontal="left"/>
    </xf>
    <xf numFmtId="166" fontId="0" fillId="0" borderId="0" xfId="0" applyNumberFormat="1"/>
    <xf numFmtId="0" fontId="8" fillId="2" borderId="0" xfId="0" applyFont="1" applyFill="1" applyAlignment="1" applyProtection="1">
      <alignment horizontal="center"/>
    </xf>
    <xf numFmtId="44" fontId="10" fillId="2" borderId="0" xfId="1" applyFont="1" applyFill="1" applyBorder="1" applyAlignment="1" applyProtection="1">
      <alignment horizontal="center"/>
    </xf>
    <xf numFmtId="0" fontId="0" fillId="0" borderId="0" xfId="0" applyAlignment="1">
      <alignment horizontal="center"/>
    </xf>
    <xf numFmtId="0" fontId="0" fillId="0" borderId="0" xfId="0" applyNumberFormat="1" applyAlignment="1">
      <alignment horizontal="center"/>
    </xf>
    <xf numFmtId="0" fontId="10" fillId="5" borderId="0" xfId="0" applyFont="1" applyFill="1" applyProtection="1"/>
    <xf numFmtId="0" fontId="10" fillId="0" borderId="0" xfId="0" applyNumberFormat="1" applyFont="1" applyProtection="1"/>
    <xf numFmtId="0" fontId="10" fillId="6" borderId="3" xfId="0" applyFont="1" applyFill="1" applyBorder="1" applyAlignment="1" applyProtection="1">
      <alignment horizontal="center"/>
    </xf>
    <xf numFmtId="44" fontId="10" fillId="6" borderId="4" xfId="1" applyFont="1" applyFill="1" applyBorder="1" applyAlignment="1" applyProtection="1">
      <alignment horizontal="center"/>
    </xf>
    <xf numFmtId="0" fontId="10" fillId="6" borderId="0" xfId="0" applyFont="1" applyFill="1" applyBorder="1" applyAlignment="1" applyProtection="1">
      <alignment horizontal="center"/>
    </xf>
    <xf numFmtId="44" fontId="10" fillId="6" borderId="5" xfId="1" applyFont="1" applyFill="1" applyBorder="1" applyProtection="1"/>
    <xf numFmtId="0" fontId="0" fillId="6" borderId="7" xfId="0" applyFill="1" applyBorder="1" applyAlignment="1" applyProtection="1">
      <alignment horizontal="center"/>
    </xf>
    <xf numFmtId="44" fontId="8" fillId="6" borderId="8" xfId="1" applyFont="1" applyFill="1" applyBorder="1" applyProtection="1"/>
    <xf numFmtId="44" fontId="10" fillId="6" borderId="4" xfId="1" applyFont="1" applyFill="1" applyBorder="1" applyProtection="1"/>
    <xf numFmtId="0" fontId="14" fillId="2" borderId="0" xfId="0" applyFont="1" applyFill="1" applyProtection="1"/>
    <xf numFmtId="0" fontId="15" fillId="4" borderId="1" xfId="0" applyFont="1" applyFill="1" applyBorder="1" applyAlignment="1" applyProtection="1">
      <alignment horizontal="center"/>
      <protection locked="0"/>
    </xf>
    <xf numFmtId="0" fontId="13" fillId="4" borderId="1" xfId="0" applyFont="1" applyFill="1" applyBorder="1" applyAlignment="1" applyProtection="1">
      <alignment horizontal="center"/>
      <protection locked="0"/>
    </xf>
    <xf numFmtId="0" fontId="0" fillId="3" borderId="1" xfId="0" applyFill="1" applyBorder="1" applyAlignment="1" applyProtection="1">
      <alignment horizontal="center" wrapText="1"/>
    </xf>
    <xf numFmtId="165" fontId="0" fillId="2" borderId="0" xfId="0" applyNumberFormat="1" applyFill="1" applyBorder="1" applyAlignment="1" applyProtection="1">
      <alignment horizontal="center"/>
    </xf>
    <xf numFmtId="14" fontId="0" fillId="0" borderId="0" xfId="0" applyNumberFormat="1"/>
    <xf numFmtId="1" fontId="15" fillId="4" borderId="1" xfId="0" applyNumberFormat="1" applyFont="1" applyFill="1" applyBorder="1" applyAlignment="1" applyProtection="1">
      <alignment horizontal="center" vertical="center"/>
      <protection locked="0"/>
    </xf>
    <xf numFmtId="1" fontId="13" fillId="4" borderId="1" xfId="0" applyNumberFormat="1"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xf>
    <xf numFmtId="0" fontId="18" fillId="2" borderId="0" xfId="0" applyFont="1" applyFill="1" applyAlignment="1" applyProtection="1">
      <alignment vertical="center"/>
    </xf>
    <xf numFmtId="0" fontId="17" fillId="2" borderId="0" xfId="0" applyFont="1" applyFill="1" applyAlignment="1" applyProtection="1"/>
    <xf numFmtId="0" fontId="8" fillId="2" borderId="0" xfId="0" applyFont="1" applyFill="1" applyAlignment="1" applyProtection="1">
      <alignment horizontal="center"/>
    </xf>
    <xf numFmtId="0" fontId="8" fillId="6" borderId="11" xfId="0" applyFont="1" applyFill="1" applyBorder="1" applyAlignment="1" applyProtection="1">
      <alignment horizontal="center"/>
    </xf>
    <xf numFmtId="0" fontId="8" fillId="6" borderId="12" xfId="0" applyFont="1" applyFill="1" applyBorder="1" applyAlignment="1" applyProtection="1">
      <alignment horizontal="center"/>
    </xf>
    <xf numFmtId="0" fontId="8" fillId="6" borderId="17" xfId="0" applyFont="1" applyFill="1" applyBorder="1" applyAlignment="1" applyProtection="1">
      <alignment horizontal="center"/>
    </xf>
    <xf numFmtId="0" fontId="10" fillId="4" borderId="1" xfId="0" applyFont="1" applyFill="1" applyBorder="1" applyAlignment="1" applyProtection="1">
      <alignment horizontal="center"/>
      <protection locked="0"/>
    </xf>
    <xf numFmtId="164" fontId="10" fillId="4" borderId="1" xfId="0" applyNumberFormat="1" applyFont="1" applyFill="1" applyBorder="1" applyAlignment="1" applyProtection="1">
      <alignment horizontal="center"/>
      <protection locked="0"/>
    </xf>
    <xf numFmtId="0" fontId="10" fillId="2" borderId="0" xfId="0" applyFont="1" applyFill="1" applyAlignment="1" applyProtection="1">
      <alignment horizontal="left"/>
    </xf>
    <xf numFmtId="0" fontId="8" fillId="6" borderId="6" xfId="0" applyFont="1" applyFill="1" applyBorder="1" applyAlignment="1" applyProtection="1">
      <alignment horizontal="left"/>
    </xf>
    <xf numFmtId="0" fontId="8" fillId="6" borderId="0" xfId="0" applyFont="1" applyFill="1" applyBorder="1" applyAlignment="1" applyProtection="1">
      <alignment horizontal="left"/>
    </xf>
    <xf numFmtId="0" fontId="10" fillId="6" borderId="14" xfId="0" applyFont="1" applyFill="1" applyBorder="1" applyAlignment="1" applyProtection="1">
      <alignment horizontal="left"/>
    </xf>
    <xf numFmtId="0" fontId="10" fillId="6" borderId="3" xfId="0" applyFont="1" applyFill="1" applyBorder="1" applyAlignment="1" applyProtection="1">
      <alignment horizontal="left"/>
    </xf>
    <xf numFmtId="0" fontId="0" fillId="4" borderId="1" xfId="0" applyFill="1" applyBorder="1" applyAlignment="1" applyProtection="1">
      <alignment horizontal="center"/>
      <protection locked="0"/>
    </xf>
    <xf numFmtId="0" fontId="8" fillId="2" borderId="3" xfId="0" applyFont="1" applyFill="1" applyBorder="1" applyAlignment="1" applyProtection="1">
      <alignment horizontal="left" wrapText="1"/>
    </xf>
    <xf numFmtId="0" fontId="8" fillId="6" borderId="14" xfId="0" applyFont="1" applyFill="1" applyBorder="1" applyAlignment="1" applyProtection="1">
      <alignment horizontal="left"/>
    </xf>
    <xf numFmtId="0" fontId="8" fillId="6" borderId="3" xfId="0" applyFont="1" applyFill="1" applyBorder="1" applyAlignment="1" applyProtection="1">
      <alignment horizontal="left"/>
    </xf>
    <xf numFmtId="0" fontId="0" fillId="6" borderId="13" xfId="0" applyFill="1" applyBorder="1" applyAlignment="1" applyProtection="1">
      <alignment horizontal="left"/>
    </xf>
    <xf numFmtId="0" fontId="0" fillId="6" borderId="7" xfId="0" applyFill="1" applyBorder="1" applyAlignment="1" applyProtection="1">
      <alignment horizontal="left"/>
    </xf>
    <xf numFmtId="0" fontId="0" fillId="2" borderId="0" xfId="0" applyFill="1" applyAlignment="1" applyProtection="1">
      <alignment horizontal="center" wrapText="1"/>
    </xf>
    <xf numFmtId="0" fontId="17" fillId="7" borderId="15" xfId="0" applyFont="1" applyFill="1" applyBorder="1" applyAlignment="1" applyProtection="1">
      <alignment horizontal="center" vertical="center"/>
    </xf>
    <xf numFmtId="0" fontId="17" fillId="7" borderId="16" xfId="0" applyFont="1" applyFill="1" applyBorder="1" applyAlignment="1" applyProtection="1">
      <alignment horizontal="center" vertical="center"/>
    </xf>
    <xf numFmtId="0" fontId="16" fillId="5" borderId="11" xfId="0" applyFont="1" applyFill="1" applyBorder="1" applyAlignment="1" applyProtection="1">
      <alignment horizontal="center" vertical="center"/>
    </xf>
    <xf numFmtId="0" fontId="16" fillId="5" borderId="12" xfId="0" applyFont="1" applyFill="1" applyBorder="1" applyAlignment="1" applyProtection="1">
      <alignment horizontal="center" vertical="center"/>
    </xf>
    <xf numFmtId="0" fontId="16" fillId="5" borderId="17" xfId="0" applyFont="1" applyFill="1" applyBorder="1" applyAlignment="1" applyProtection="1">
      <alignment horizontal="center" vertical="center"/>
    </xf>
    <xf numFmtId="0" fontId="16" fillId="5" borderId="6" xfId="0" applyFont="1" applyFill="1" applyBorder="1" applyAlignment="1" applyProtection="1">
      <alignment horizontal="center" vertical="center"/>
    </xf>
    <xf numFmtId="0" fontId="16" fillId="5" borderId="0" xfId="0" applyFont="1" applyFill="1" applyBorder="1" applyAlignment="1" applyProtection="1">
      <alignment horizontal="center" vertical="center"/>
    </xf>
    <xf numFmtId="0" fontId="16" fillId="5" borderId="5" xfId="0" applyFont="1" applyFill="1" applyBorder="1" applyAlignment="1" applyProtection="1">
      <alignment horizontal="center" vertical="center"/>
    </xf>
    <xf numFmtId="0" fontId="16" fillId="5" borderId="13" xfId="0" applyFont="1" applyFill="1" applyBorder="1" applyAlignment="1" applyProtection="1">
      <alignment horizontal="center" vertical="center"/>
    </xf>
    <xf numFmtId="0" fontId="16" fillId="5" borderId="7" xfId="0" applyFont="1" applyFill="1" applyBorder="1" applyAlignment="1" applyProtection="1">
      <alignment horizontal="center" vertical="center"/>
    </xf>
    <xf numFmtId="0" fontId="16" fillId="5" borderId="8" xfId="0" applyFont="1" applyFill="1" applyBorder="1" applyAlignment="1" applyProtection="1">
      <alignment horizontal="center" vertical="center"/>
    </xf>
    <xf numFmtId="0" fontId="0" fillId="3" borderId="9" xfId="0" applyFill="1" applyBorder="1" applyAlignment="1" applyProtection="1">
      <alignment horizontal="center"/>
    </xf>
    <xf numFmtId="0" fontId="0" fillId="3" borderId="10" xfId="0" applyFill="1" applyBorder="1" applyAlignment="1" applyProtection="1">
      <alignment horizontal="center"/>
    </xf>
  </cellXfs>
  <cellStyles count="3">
    <cellStyle name="Currency" xfId="1" builtinId="4"/>
    <cellStyle name="Hyperlink" xfId="2" builtinId="8"/>
    <cellStyle name="Normal" xfId="0" builtinId="0"/>
  </cellStyles>
  <dxfs count="5">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13</xdr:col>
      <xdr:colOff>71437</xdr:colOff>
      <xdr:row>1</xdr:row>
      <xdr:rowOff>200025</xdr:rowOff>
    </xdr:from>
    <xdr:to>
      <xdr:col>14</xdr:col>
      <xdr:colOff>517896</xdr:colOff>
      <xdr:row>19</xdr:row>
      <xdr:rowOff>66675</xdr:rowOff>
    </xdr:to>
    <xdr:sp macro="" textlink="">
      <xdr:nvSpPr>
        <xdr:cNvPr id="2" name="TextBox 1"/>
        <xdr:cNvSpPr txBox="1">
          <a:spLocks noChangeAspect="1"/>
        </xdr:cNvSpPr>
      </xdr:nvSpPr>
      <xdr:spPr>
        <a:xfrm>
          <a:off x="6500812" y="200025"/>
          <a:ext cx="1570409" cy="250507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noAutofit/>
        </a:bodyPr>
        <a:lstStyle/>
        <a:p>
          <a:pPr algn="ctr"/>
          <a:r>
            <a:rPr lang="en-US" sz="1000" b="1">
              <a:latin typeface="Arial" pitchFamily="34" charset="0"/>
              <a:cs typeface="Arial" pitchFamily="34" charset="0"/>
            </a:rPr>
            <a:t>PDGA division</a:t>
          </a:r>
          <a:r>
            <a:rPr lang="en-US" sz="1000" b="1" baseline="0">
              <a:latin typeface="Arial" pitchFamily="34" charset="0"/>
              <a:cs typeface="Arial" pitchFamily="34" charset="0"/>
            </a:rPr>
            <a:t> codes</a:t>
          </a:r>
          <a:r>
            <a:rPr lang="en-US" sz="900" b="1" baseline="0">
              <a:latin typeface="Arial" pitchFamily="34" charset="0"/>
              <a:cs typeface="Arial" pitchFamily="34" charset="0"/>
            </a:rPr>
            <a:t>:</a:t>
          </a:r>
        </a:p>
        <a:p>
          <a:pPr algn="ctr"/>
          <a:endParaRPr lang="en-US" sz="900" b="1" baseline="0">
            <a:latin typeface="Arial" pitchFamily="34" charset="0"/>
            <a:cs typeface="Arial" pitchFamily="34" charset="0"/>
          </a:endParaRPr>
        </a:p>
        <a:p>
          <a:pPr algn="ctr"/>
          <a:r>
            <a:rPr lang="en-US" sz="800" baseline="0">
              <a:latin typeface="Arial" pitchFamily="34" charset="0"/>
              <a:cs typeface="Arial" pitchFamily="34" charset="0"/>
            </a:rPr>
            <a:t>MPO = Pro Open</a:t>
          </a:r>
        </a:p>
        <a:p>
          <a:pPr algn="ctr"/>
          <a:r>
            <a:rPr lang="en-US" sz="800" baseline="0">
              <a:latin typeface="Arial" pitchFamily="34" charset="0"/>
              <a:cs typeface="Arial" pitchFamily="34" charset="0"/>
            </a:rPr>
            <a:t>MP40 = Pro Master 40+</a:t>
          </a:r>
        </a:p>
        <a:p>
          <a:pPr algn="ctr"/>
          <a:r>
            <a:rPr lang="en-US" sz="800" baseline="0">
              <a:latin typeface="Arial" pitchFamily="34" charset="0"/>
              <a:cs typeface="Arial" pitchFamily="34" charset="0"/>
            </a:rPr>
            <a:t>MP50 = Pro Master 50+</a:t>
          </a:r>
        </a:p>
        <a:p>
          <a:pPr marL="0" marR="0" lvl="0" indent="0" algn="ctr" defTabSz="914400" eaLnBrk="1" fontAlgn="auto" latinLnBrk="0" hangingPunct="1">
            <a:lnSpc>
              <a:spcPct val="100000"/>
            </a:lnSpc>
            <a:spcBef>
              <a:spcPts val="0"/>
            </a:spcBef>
            <a:spcAft>
              <a:spcPts val="0"/>
            </a:spcAft>
            <a:buClrTx/>
            <a:buSzTx/>
            <a:buFontTx/>
            <a:buNone/>
            <a:tabLst/>
            <a:defRPr/>
          </a:pPr>
          <a:r>
            <a:rPr lang="en-US" sz="800" baseline="0">
              <a:solidFill>
                <a:schemeClr val="dk1"/>
              </a:solidFill>
              <a:effectLst/>
              <a:latin typeface="Arial" panose="020B0604020202020204" pitchFamily="34" charset="0"/>
              <a:ea typeface="+mn-ea"/>
              <a:cs typeface="Arial" panose="020B0604020202020204" pitchFamily="34" charset="0"/>
            </a:rPr>
            <a:t>MP60 = Pro Master 60+</a:t>
          </a:r>
          <a:endParaRPr lang="en-US" sz="800">
            <a:effectLst/>
            <a:latin typeface="Arial" panose="020B0604020202020204" pitchFamily="34" charset="0"/>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800" baseline="0">
              <a:solidFill>
                <a:schemeClr val="dk1"/>
              </a:solidFill>
              <a:effectLst/>
              <a:latin typeface="Arial" panose="020B0604020202020204" pitchFamily="34" charset="0"/>
              <a:ea typeface="+mn-ea"/>
              <a:cs typeface="Arial" panose="020B0604020202020204" pitchFamily="34" charset="0"/>
            </a:rPr>
            <a:t>FPO = Pro Women</a:t>
          </a:r>
          <a:endParaRPr lang="en-US" sz="800">
            <a:effectLst/>
            <a:latin typeface="Arial" panose="020B0604020202020204" pitchFamily="34" charset="0"/>
            <a:cs typeface="Arial" panose="020B0604020202020204" pitchFamily="34" charset="0"/>
          </a:endParaRPr>
        </a:p>
        <a:p>
          <a:pPr algn="ctr"/>
          <a:r>
            <a:rPr lang="en-US" sz="800" baseline="0">
              <a:latin typeface="Arial" pitchFamily="34" charset="0"/>
              <a:cs typeface="Arial" pitchFamily="34" charset="0"/>
            </a:rPr>
            <a:t>FP40 = Pro Mstr Women 40+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prstClr val="black"/>
              </a:solidFill>
              <a:effectLst/>
              <a:uLnTx/>
              <a:uFillTx/>
              <a:latin typeface="Arial" pitchFamily="34" charset="0"/>
              <a:ea typeface="+mn-ea"/>
              <a:cs typeface="Arial" pitchFamily="34" charset="0"/>
            </a:rPr>
            <a:t>MA1 = Advanced</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prstClr val="black"/>
              </a:solidFill>
              <a:effectLst/>
              <a:uLnTx/>
              <a:uFillTx/>
              <a:latin typeface="Arial" pitchFamily="34" charset="0"/>
              <a:ea typeface="+mn-ea"/>
              <a:cs typeface="Arial" pitchFamily="34" charset="0"/>
            </a:rPr>
            <a:t>MA2 = Intermediate</a:t>
          </a:r>
        </a:p>
        <a:p>
          <a:pPr algn="ctr"/>
          <a:r>
            <a:rPr lang="en-US" sz="800">
              <a:solidFill>
                <a:schemeClr val="dk1"/>
              </a:solidFill>
              <a:effectLst/>
              <a:latin typeface="Arial" panose="020B0604020202020204" pitchFamily="34" charset="0"/>
              <a:ea typeface="+mn-ea"/>
              <a:cs typeface="Arial" panose="020B0604020202020204" pitchFamily="34" charset="0"/>
            </a:rPr>
            <a:t>MA40 = Am Master</a:t>
          </a:r>
          <a:r>
            <a:rPr lang="en-US" sz="800" baseline="0">
              <a:solidFill>
                <a:schemeClr val="dk1"/>
              </a:solidFill>
              <a:effectLst/>
              <a:latin typeface="Arial" panose="020B0604020202020204" pitchFamily="34" charset="0"/>
              <a:ea typeface="+mn-ea"/>
              <a:cs typeface="Arial" panose="020B0604020202020204" pitchFamily="34" charset="0"/>
            </a:rPr>
            <a:t> </a:t>
          </a:r>
          <a:r>
            <a:rPr lang="en-US" sz="800">
              <a:solidFill>
                <a:schemeClr val="dk1"/>
              </a:solidFill>
              <a:effectLst/>
              <a:latin typeface="Arial" panose="020B0604020202020204" pitchFamily="34" charset="0"/>
              <a:ea typeface="+mn-ea"/>
              <a:cs typeface="Arial" panose="020B0604020202020204" pitchFamily="34" charset="0"/>
            </a:rPr>
            <a:t>40+</a:t>
          </a:r>
          <a:endParaRPr lang="en-US" sz="800">
            <a:effectLst/>
            <a:latin typeface="Arial" panose="020B0604020202020204" pitchFamily="34" charset="0"/>
            <a:cs typeface="Arial" panose="020B0604020202020204" pitchFamily="34" charset="0"/>
          </a:endParaRPr>
        </a:p>
        <a:p>
          <a:pPr algn="ctr"/>
          <a:r>
            <a:rPr lang="en-US" sz="800">
              <a:solidFill>
                <a:schemeClr val="dk1"/>
              </a:solidFill>
              <a:effectLst/>
              <a:latin typeface="Arial" panose="020B0604020202020204" pitchFamily="34" charset="0"/>
              <a:ea typeface="+mn-ea"/>
              <a:cs typeface="Arial" panose="020B0604020202020204" pitchFamily="34" charset="0"/>
            </a:rPr>
            <a:t>MA50 = Am Master 50+</a:t>
          </a:r>
          <a:endParaRPr lang="en-US" sz="800">
            <a:effectLst/>
            <a:latin typeface="Arial" panose="020B0604020202020204" pitchFamily="34" charset="0"/>
            <a:cs typeface="Arial" panose="020B0604020202020204" pitchFamily="34" charset="0"/>
          </a:endParaRPr>
        </a:p>
        <a:p>
          <a:pPr algn="ct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MA60 = Am Master 60+</a:t>
          </a:r>
          <a:endParaRPr lang="en-US" sz="800">
            <a:effectLst/>
            <a:latin typeface="Arial" panose="020B0604020202020204" pitchFamily="34" charset="0"/>
            <a:cs typeface="Arial" panose="020B0604020202020204" pitchFamily="34" charset="0"/>
          </a:endParaRPr>
        </a:p>
        <a:p>
          <a:pPr algn="ctr"/>
          <a:r>
            <a:rPr lang="en-US" sz="800">
              <a:latin typeface="Arial" pitchFamily="34" charset="0"/>
              <a:cs typeface="Arial" pitchFamily="34" charset="0"/>
            </a:rPr>
            <a:t>FA1</a:t>
          </a:r>
          <a:r>
            <a:rPr lang="en-US" sz="800" baseline="0">
              <a:latin typeface="Arial" pitchFamily="34" charset="0"/>
              <a:cs typeface="Arial" pitchFamily="34" charset="0"/>
            </a:rPr>
            <a:t> = Advanced Women</a:t>
          </a:r>
        </a:p>
        <a:p>
          <a:pPr marL="0" marR="0" lvl="0" indent="0" algn="ctr" defTabSz="914400" eaLnBrk="1" fontAlgn="auto" latinLnBrk="0" hangingPunct="1">
            <a:lnSpc>
              <a:spcPct val="100000"/>
            </a:lnSpc>
            <a:spcBef>
              <a:spcPts val="0"/>
            </a:spcBef>
            <a:spcAft>
              <a:spcPts val="0"/>
            </a:spcAft>
            <a:buClrTx/>
            <a:buSzTx/>
            <a:buFontTx/>
            <a:buNone/>
            <a:tabLst/>
            <a:defRPr/>
          </a:pPr>
          <a:r>
            <a:rPr lang="en-US" sz="800" baseline="0">
              <a:latin typeface="Arial" pitchFamily="34" charset="0"/>
              <a:cs typeface="Arial" pitchFamily="34" charset="0"/>
            </a:rPr>
            <a:t>FA2 = Intermediate Women</a:t>
          </a:r>
        </a:p>
        <a:p>
          <a:pPr marL="0" marR="0" lvl="0" indent="0" algn="ctr"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FA40 = Adv Master Women 40+</a:t>
          </a:r>
          <a:endParaRPr lang="en-US" sz="800">
            <a:effectLst/>
            <a:latin typeface="Arial" panose="020B0604020202020204" pitchFamily="34" charset="0"/>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MA3 = Recreational</a:t>
          </a:r>
          <a:endParaRPr lang="en-US" sz="800">
            <a:effectLst/>
            <a:latin typeface="Arial" panose="020B0604020202020204" pitchFamily="34" charset="0"/>
            <a:cs typeface="Arial" panose="020B0604020202020204" pitchFamily="34" charset="0"/>
          </a:endParaRPr>
        </a:p>
        <a:p>
          <a:pPr algn="ctr"/>
          <a:r>
            <a:rPr lang="en-US" sz="800" baseline="0">
              <a:latin typeface="Arial" pitchFamily="34" charset="0"/>
              <a:cs typeface="Arial" pitchFamily="34" charset="0"/>
            </a:rPr>
            <a:t>MJ18 = Am Junior ≤18</a:t>
          </a:r>
        </a:p>
        <a:p>
          <a:pPr algn="ctr"/>
          <a:endParaRPr lang="en-US" sz="700" baseline="0">
            <a:latin typeface="Arial" pitchFamily="34" charset="0"/>
            <a:cs typeface="Arial" pitchFamily="34" charset="0"/>
          </a:endParaRPr>
        </a:p>
        <a:p>
          <a:pPr algn="ctr"/>
          <a:r>
            <a:rPr lang="en-US" sz="700" baseline="0">
              <a:latin typeface="Arial" pitchFamily="34" charset="0"/>
              <a:cs typeface="Arial" pitchFamily="34" charset="0"/>
            </a:rPr>
            <a:t>  look up others at PDGA.com</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66676</xdr:rowOff>
    </xdr:from>
    <xdr:to>
      <xdr:col>8</xdr:col>
      <xdr:colOff>9525</xdr:colOff>
      <xdr:row>39</xdr:row>
      <xdr:rowOff>47625</xdr:rowOff>
    </xdr:to>
    <xdr:sp macro="" textlink="">
      <xdr:nvSpPr>
        <xdr:cNvPr id="2" name="TextBox 1"/>
        <xdr:cNvSpPr txBox="1"/>
      </xdr:nvSpPr>
      <xdr:spPr>
        <a:xfrm>
          <a:off x="0" y="66676"/>
          <a:ext cx="4886325" cy="6296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800">
              <a:latin typeface="Arial" pitchFamily="34" charset="0"/>
              <a:cs typeface="Arial" pitchFamily="34" charset="0"/>
            </a:rPr>
            <a:t>Congratulations on running a NEFA Points Event.  Please utilize the "Scores" tab in this file to enter all scores for the tournament for submission to the NEFA website and the NEFA Points Series Standings.</a:t>
          </a:r>
        </a:p>
        <a:p>
          <a:endParaRPr lang="en-US" sz="800">
            <a:latin typeface="Arial" pitchFamily="34" charset="0"/>
            <a:cs typeface="Arial" pitchFamily="34" charset="0"/>
          </a:endParaRPr>
        </a:p>
        <a:p>
          <a:pPr algn="ctr"/>
          <a:r>
            <a:rPr lang="en-US" sz="800">
              <a:latin typeface="Arial" pitchFamily="34" charset="0"/>
              <a:cs typeface="Arial" pitchFamily="34" charset="0"/>
            </a:rPr>
            <a:t>INSTRUCTIONS/EXPLANATIONS FOR THE</a:t>
          </a:r>
          <a:r>
            <a:rPr lang="en-US" sz="800" baseline="0">
              <a:latin typeface="Arial" pitchFamily="34" charset="0"/>
              <a:cs typeface="Arial" pitchFamily="34" charset="0"/>
            </a:rPr>
            <a:t> SCORES INPUT PAGE:</a:t>
          </a:r>
        </a:p>
        <a:p>
          <a:endParaRPr lang="en-US" sz="800" baseline="0">
            <a:latin typeface="Arial" pitchFamily="34" charset="0"/>
            <a:cs typeface="Arial" pitchFamily="34" charset="0"/>
          </a:endParaRPr>
        </a:p>
        <a:p>
          <a:r>
            <a:rPr lang="en-US" sz="800" baseline="0">
              <a:latin typeface="Arial" pitchFamily="34" charset="0"/>
              <a:cs typeface="Arial" pitchFamily="34" charset="0"/>
            </a:rPr>
            <a:t>Please fill in all tournament information at the top of the page.  Clarity here ensures that the tournament results are recorded appropriately.</a:t>
          </a:r>
        </a:p>
        <a:p>
          <a:endParaRPr lang="en-US" sz="800" baseline="0">
            <a:latin typeface="Arial" pitchFamily="34" charset="0"/>
            <a:cs typeface="Arial" pitchFamily="34" charset="0"/>
          </a:endParaRPr>
        </a:p>
        <a:p>
          <a:r>
            <a:rPr lang="en-US" sz="800" baseline="0">
              <a:latin typeface="Arial" pitchFamily="34" charset="0"/>
              <a:cs typeface="Arial" pitchFamily="34" charset="0"/>
            </a:rPr>
            <a:t>For your convenience and aid, the list at left automatically totals the number of players in each NEFA Points division and totals the player fees required to be paid to the NEFA Points Series following the event.</a:t>
          </a:r>
        </a:p>
        <a:p>
          <a:endParaRPr lang="en-US" sz="800" baseline="0">
            <a:latin typeface="Arial" pitchFamily="34" charset="0"/>
            <a:cs typeface="Arial" pitchFamily="34" charset="0"/>
          </a:endParaRPr>
        </a:p>
        <a:p>
          <a:pPr algn="ctr"/>
          <a:r>
            <a:rPr lang="en-US" sz="800" baseline="0">
              <a:latin typeface="Arial" pitchFamily="34" charset="0"/>
              <a:cs typeface="Arial" pitchFamily="34" charset="0"/>
            </a:rPr>
            <a:t>Results entry section ---- column by column explanation</a:t>
          </a:r>
        </a:p>
        <a:p>
          <a:endParaRPr lang="en-US" sz="800" baseline="0">
            <a:latin typeface="Arial" pitchFamily="34" charset="0"/>
            <a:cs typeface="Arial" pitchFamily="34" charset="0"/>
          </a:endParaRPr>
        </a:p>
        <a:p>
          <a:r>
            <a:rPr lang="en-US" sz="800">
              <a:latin typeface="Arial" pitchFamily="34" charset="0"/>
              <a:cs typeface="Arial" pitchFamily="34" charset="0"/>
            </a:rPr>
            <a:t>Division - enter</a:t>
          </a:r>
          <a:r>
            <a:rPr lang="en-US" sz="800" baseline="0">
              <a:latin typeface="Arial" pitchFamily="34" charset="0"/>
              <a:cs typeface="Arial" pitchFamily="34" charset="0"/>
            </a:rPr>
            <a:t> the three character abbreviation for each player's division.  By clicking on any cell in this column, A drop-down menu becomes available to select the appropriate abbreviation.  A 'cheat-sheet' also appears in a text box at the top of the column for all 10 NEFA Points divisions that are included in the drop-down.</a:t>
          </a:r>
        </a:p>
        <a:p>
          <a:endParaRPr lang="en-US" sz="800" baseline="0">
            <a:latin typeface="Arial" pitchFamily="34" charset="0"/>
            <a:cs typeface="Arial" pitchFamily="34" charset="0"/>
          </a:endParaRPr>
        </a:p>
        <a:p>
          <a:r>
            <a:rPr lang="en-US" sz="800" baseline="0">
              <a:latin typeface="Arial" pitchFamily="34" charset="0"/>
              <a:cs typeface="Arial" pitchFamily="34" charset="0"/>
            </a:rPr>
            <a:t>Place - fairly self-explanatory, the place in which the player finished within his/her division</a:t>
          </a:r>
        </a:p>
        <a:p>
          <a:endParaRPr lang="en-US" sz="800" baseline="0">
            <a:latin typeface="Arial" pitchFamily="34" charset="0"/>
            <a:cs typeface="Arial" pitchFamily="34" charset="0"/>
          </a:endParaRPr>
        </a:p>
        <a:p>
          <a:r>
            <a:rPr lang="en-US" sz="800">
              <a:latin typeface="Arial" pitchFamily="34" charset="0"/>
              <a:cs typeface="Arial" pitchFamily="34" charset="0"/>
            </a:rPr>
            <a:t>First Name / Last Name</a:t>
          </a:r>
          <a:r>
            <a:rPr lang="en-US" sz="800" baseline="0">
              <a:latin typeface="Arial" pitchFamily="34" charset="0"/>
              <a:cs typeface="Arial" pitchFamily="34" charset="0"/>
            </a:rPr>
            <a:t> - again, self-explanatory</a:t>
          </a:r>
        </a:p>
        <a:p>
          <a:endParaRPr lang="en-US" sz="800" baseline="0">
            <a:latin typeface="Arial" pitchFamily="34" charset="0"/>
            <a:cs typeface="Arial" pitchFamily="34" charset="0"/>
          </a:endParaRPr>
        </a:p>
        <a:p>
          <a:r>
            <a:rPr lang="en-US" sz="800" baseline="0">
              <a:solidFill>
                <a:srgbClr val="FF0000"/>
              </a:solidFill>
              <a:latin typeface="Arial" pitchFamily="34" charset="0"/>
              <a:cs typeface="Arial" pitchFamily="34" charset="0"/>
            </a:rPr>
            <a:t>NEFA Number - perhaps the most important entry in the results.  In order for players to receive credit for participation and points for the Series, their correct NEFA number must appear on the results form.  Tournament directors can obtain this information from NEFA.com/membership.  But it is recommended that players be asked to provide their accurate NEFA number upon registration for the tournament, to ease the burden on the tournament directors.</a:t>
          </a:r>
        </a:p>
        <a:p>
          <a:endParaRPr lang="en-US" sz="800" baseline="0">
            <a:latin typeface="Arial" pitchFamily="34" charset="0"/>
            <a:cs typeface="Arial" pitchFamily="34" charset="0"/>
          </a:endParaRPr>
        </a:p>
        <a:p>
          <a:r>
            <a:rPr lang="en-US" sz="800" baseline="0">
              <a:latin typeface="Arial" pitchFamily="34" charset="0"/>
              <a:cs typeface="Arial" pitchFamily="34" charset="0"/>
            </a:rPr>
            <a:t>R1 - R6 - self-explanatory, the total score for each player for each round.  Fill in only the number of rounds appropriate for the event.  Leave unneeded round spaces blank.  For withdrawn or incomplete rounds, fill the space with "999".  Use "888" for disputed rounds.</a:t>
          </a:r>
        </a:p>
        <a:p>
          <a:endParaRPr lang="en-US" sz="800" baseline="0">
            <a:latin typeface="Arial" pitchFamily="34" charset="0"/>
            <a:cs typeface="Arial" pitchFamily="34" charset="0"/>
          </a:endParaRPr>
        </a:p>
        <a:p>
          <a:r>
            <a:rPr lang="en-US" sz="800" baseline="0">
              <a:latin typeface="Arial" pitchFamily="34" charset="0"/>
              <a:cs typeface="Arial" pitchFamily="34" charset="0"/>
            </a:rPr>
            <a:t>Total - this column fills in automatically adding up the scores entered in columns R1-R6.  It cannot be edited by the user.</a:t>
          </a:r>
        </a:p>
        <a:p>
          <a:endParaRPr lang="en-US" sz="800" baseline="0">
            <a:latin typeface="Arial" pitchFamily="34" charset="0"/>
            <a:cs typeface="Arial" pitchFamily="34" charset="0"/>
          </a:endParaRPr>
        </a:p>
        <a:p>
          <a:r>
            <a:rPr lang="en-US" sz="800" baseline="0">
              <a:latin typeface="Arial" pitchFamily="34" charset="0"/>
              <a:cs typeface="Arial" pitchFamily="34" charset="0"/>
            </a:rPr>
            <a:t>Prize Value - for full transparency, tournament directors are asked to provide the value of prizes awarded to each player.  For professional divisions, this would be the dollar amount awarded.  For amateur divisions, this would be the cash value of the awarded prizes (be it merchandise or "funny money").</a:t>
          </a:r>
        </a:p>
        <a:p>
          <a:endParaRPr lang="en-US" sz="800" baseline="0">
            <a:latin typeface="Arial" pitchFamily="34" charset="0"/>
            <a:cs typeface="Arial" pitchFamily="34" charset="0"/>
          </a:endParaRPr>
        </a:p>
        <a:p>
          <a:r>
            <a:rPr lang="en-US" sz="800">
              <a:latin typeface="Arial" pitchFamily="34" charset="0"/>
              <a:cs typeface="Arial" pitchFamily="34" charset="0"/>
            </a:rPr>
            <a:t>Notes</a:t>
          </a:r>
          <a:r>
            <a:rPr lang="en-US" sz="800" baseline="0">
              <a:latin typeface="Arial" pitchFamily="34" charset="0"/>
              <a:cs typeface="Arial" pitchFamily="34" charset="0"/>
            </a:rPr>
            <a:t> - optional column for noting aces, CTPs, record scores, special prizes or anything else of note from the tournament.  All notes are recorded for posterity only.</a:t>
          </a:r>
        </a:p>
        <a:p>
          <a:endParaRPr lang="en-US" sz="800" baseline="0">
            <a:latin typeface="Arial" pitchFamily="34" charset="0"/>
            <a:cs typeface="Arial" pitchFamily="34" charset="0"/>
          </a:endParaRPr>
        </a:p>
        <a:p>
          <a:endParaRPr lang="en-US" sz="800" baseline="0">
            <a:latin typeface="Arial" pitchFamily="34" charset="0"/>
            <a:cs typeface="Arial" pitchFamily="34" charset="0"/>
          </a:endParaRPr>
        </a:p>
        <a:p>
          <a:r>
            <a:rPr lang="en-US" sz="800" baseline="0">
              <a:latin typeface="Arial" pitchFamily="34" charset="0"/>
              <a:cs typeface="Arial" pitchFamily="34" charset="0"/>
            </a:rPr>
            <a:t>If there are any questions regarding this form, please email webmaster@nefa.com</a:t>
          </a:r>
        </a:p>
        <a:p>
          <a:endParaRPr lang="en-US" sz="800" baseline="0">
            <a:latin typeface="Arial" pitchFamily="34" charset="0"/>
            <a:cs typeface="Arial" pitchFamily="34" charset="0"/>
          </a:endParaRPr>
        </a:p>
        <a:p>
          <a:r>
            <a:rPr lang="en-US" sz="800" baseline="0">
              <a:latin typeface="Arial" pitchFamily="34" charset="0"/>
              <a:cs typeface="Arial" pitchFamily="34" charset="0"/>
            </a:rPr>
            <a:t>RETURN COMPLETED FORM TO;</a:t>
          </a:r>
        </a:p>
        <a:p>
          <a:r>
            <a:rPr lang="en-US" sz="800" baseline="0">
              <a:latin typeface="Arial" pitchFamily="34" charset="0"/>
              <a:cs typeface="Arial" pitchFamily="34" charset="0"/>
            </a:rPr>
            <a:t>dwhite.awana@gmail.com</a:t>
          </a:r>
        </a:p>
        <a:p>
          <a:endParaRPr lang="en-US" sz="10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white.awana@gmail.com" TargetMode="Externa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Z178"/>
  <sheetViews>
    <sheetView tabSelected="1" topLeftCell="A2" zoomScaleNormal="100" workbookViewId="0">
      <selection activeCell="K24" sqref="K24"/>
    </sheetView>
  </sheetViews>
  <sheetFormatPr defaultColWidth="9.1796875" defaultRowHeight="12.5" x14ac:dyDescent="0.25"/>
  <cols>
    <col min="1" max="1" width="6.81640625" style="9" customWidth="1"/>
    <col min="2" max="2" width="5.54296875" style="3" customWidth="1"/>
    <col min="3" max="3" width="15.7265625" style="3" customWidth="1"/>
    <col min="4" max="4" width="16.54296875" style="3" customWidth="1"/>
    <col min="5" max="5" width="7.7265625" style="9" customWidth="1"/>
    <col min="6" max="11" width="6" style="9" customWidth="1"/>
    <col min="12" max="12" width="8" style="9" bestFit="1" customWidth="1"/>
    <col min="13" max="13" width="8.54296875" style="9" hidden="1" customWidth="1"/>
    <col min="14" max="14" width="16.81640625" style="10" customWidth="1"/>
    <col min="15" max="15" width="8.26953125" style="3" customWidth="1"/>
    <col min="16" max="16" width="60.1796875" style="3" customWidth="1"/>
    <col min="17" max="17" width="6.453125" style="3" customWidth="1"/>
    <col min="18" max="18" width="18" style="3" customWidth="1"/>
    <col min="19" max="19" width="12.26953125" style="3" customWidth="1"/>
    <col min="20" max="20" width="18.453125" style="3" customWidth="1"/>
    <col min="21" max="16384" width="9.1796875" style="3"/>
  </cols>
  <sheetData>
    <row r="1" spans="1:21" ht="18.75" hidden="1" customHeight="1" x14ac:dyDescent="0.25">
      <c r="A1" s="9" t="s">
        <v>35</v>
      </c>
      <c r="B1" s="3" t="s">
        <v>36</v>
      </c>
      <c r="C1" s="3" t="s">
        <v>37</v>
      </c>
      <c r="D1" s="3" t="s">
        <v>38</v>
      </c>
      <c r="E1" s="9" t="s">
        <v>39</v>
      </c>
      <c r="F1" s="9" t="s">
        <v>45</v>
      </c>
      <c r="G1" s="9" t="s">
        <v>40</v>
      </c>
      <c r="H1" s="9" t="s">
        <v>41</v>
      </c>
      <c r="I1" s="9" t="s">
        <v>42</v>
      </c>
      <c r="J1" s="9" t="s">
        <v>43</v>
      </c>
      <c r="K1" s="9" t="s">
        <v>44</v>
      </c>
      <c r="L1" s="9" t="s">
        <v>46</v>
      </c>
      <c r="M1" s="9" t="s">
        <v>47</v>
      </c>
      <c r="N1" s="14" t="s">
        <v>48</v>
      </c>
      <c r="O1" s="9" t="s">
        <v>49</v>
      </c>
      <c r="P1" s="9" t="s">
        <v>61</v>
      </c>
    </row>
    <row r="2" spans="1:21" ht="16.5" customHeight="1" thickBot="1" x14ac:dyDescent="0.45">
      <c r="A2" s="58" t="s">
        <v>56</v>
      </c>
      <c r="B2" s="58"/>
      <c r="C2" s="58"/>
      <c r="D2" s="58"/>
      <c r="E2" s="58"/>
      <c r="F2" s="58"/>
      <c r="G2" s="58"/>
      <c r="H2" s="58"/>
      <c r="I2" s="58"/>
      <c r="J2" s="58"/>
      <c r="K2" s="58"/>
      <c r="L2" s="58"/>
      <c r="M2" s="58"/>
      <c r="N2" s="58"/>
      <c r="O2" s="2"/>
      <c r="P2" s="20" t="s">
        <v>52</v>
      </c>
      <c r="Q2" s="2"/>
    </row>
    <row r="3" spans="1:21" s="21" customFormat="1" ht="11.25" customHeight="1" x14ac:dyDescent="0.25">
      <c r="A3" s="18"/>
      <c r="B3" s="59" t="s">
        <v>57</v>
      </c>
      <c r="C3" s="59"/>
      <c r="D3" s="59"/>
      <c r="E3" s="59"/>
      <c r="F3" s="59"/>
      <c r="G3" s="18"/>
      <c r="H3" s="60" t="s">
        <v>67</v>
      </c>
      <c r="I3" s="61"/>
      <c r="J3" s="61"/>
      <c r="K3" s="61"/>
      <c r="L3" s="62"/>
      <c r="M3" s="35"/>
      <c r="N3" s="19"/>
      <c r="O3" s="20"/>
      <c r="P3" s="26" t="s">
        <v>53</v>
      </c>
      <c r="Q3" s="20"/>
    </row>
    <row r="4" spans="1:21" s="17" customFormat="1" ht="11.25" customHeight="1" x14ac:dyDescent="0.25">
      <c r="A4" s="15"/>
      <c r="B4" s="65" t="s">
        <v>12</v>
      </c>
      <c r="C4" s="65"/>
      <c r="D4" s="63"/>
      <c r="E4" s="63"/>
      <c r="F4" s="63"/>
      <c r="G4" s="15"/>
      <c r="H4" s="68" t="s">
        <v>0</v>
      </c>
      <c r="I4" s="69"/>
      <c r="J4" s="69"/>
      <c r="K4" s="41" t="s">
        <v>18</v>
      </c>
      <c r="L4" s="42" t="s">
        <v>19</v>
      </c>
      <c r="M4" s="36"/>
      <c r="N4" s="15"/>
      <c r="O4" s="26"/>
      <c r="P4" s="26"/>
      <c r="Q4" s="16"/>
      <c r="T4" s="39" t="s">
        <v>62</v>
      </c>
      <c r="U4" s="39"/>
    </row>
    <row r="5" spans="1:21" s="17" customFormat="1" ht="11.25" customHeight="1" x14ac:dyDescent="0.25">
      <c r="A5" s="15"/>
      <c r="B5" s="65" t="s">
        <v>13</v>
      </c>
      <c r="C5" s="65"/>
      <c r="D5" s="64"/>
      <c r="E5" s="64"/>
      <c r="F5" s="64"/>
      <c r="G5" s="15"/>
      <c r="H5" s="66" t="s">
        <v>20</v>
      </c>
      <c r="I5" s="67"/>
      <c r="J5" s="67"/>
      <c r="K5" s="43">
        <f>COUNTIF($A$24:$A$167,"MPO")</f>
        <v>0</v>
      </c>
      <c r="L5" s="44" t="str">
        <f t="shared" ref="L5:L7" si="0">IF(K5=0,"",K5)</f>
        <v/>
      </c>
      <c r="M5" s="23"/>
      <c r="N5" s="15"/>
      <c r="O5" s="16"/>
      <c r="P5" s="16"/>
      <c r="Q5" s="16"/>
      <c r="T5" s="17" t="s">
        <v>63</v>
      </c>
      <c r="U5" s="17">
        <f>IF(D177 &lt;&gt;K21,0,1)</f>
        <v>1</v>
      </c>
    </row>
    <row r="6" spans="1:21" s="17" customFormat="1" ht="11.25" customHeight="1" x14ac:dyDescent="0.25">
      <c r="A6" s="15"/>
      <c r="B6" s="65" t="s">
        <v>14</v>
      </c>
      <c r="C6" s="65"/>
      <c r="D6" s="63"/>
      <c r="E6" s="63"/>
      <c r="F6" s="63"/>
      <c r="G6" s="15"/>
      <c r="H6" s="66" t="s">
        <v>81</v>
      </c>
      <c r="I6" s="67"/>
      <c r="J6" s="67"/>
      <c r="K6" s="43">
        <f>COUNTIF($A$24:$A$167,"MP40")</f>
        <v>0</v>
      </c>
      <c r="L6" s="44" t="str">
        <f t="shared" si="0"/>
        <v/>
      </c>
      <c r="M6" s="23"/>
      <c r="N6" s="15"/>
      <c r="O6" s="16"/>
      <c r="P6" s="77" t="s">
        <v>75</v>
      </c>
      <c r="Q6" s="16"/>
      <c r="T6" s="17" t="s">
        <v>64</v>
      </c>
      <c r="U6" s="40">
        <f>IF(D9=5,1,0)</f>
        <v>0</v>
      </c>
    </row>
    <row r="7" spans="1:21" s="17" customFormat="1" ht="11.25" customHeight="1" x14ac:dyDescent="0.25">
      <c r="A7" s="15"/>
      <c r="B7" s="65" t="s">
        <v>16</v>
      </c>
      <c r="C7" s="65"/>
      <c r="D7" s="63"/>
      <c r="E7" s="63"/>
      <c r="F7" s="63"/>
      <c r="G7" s="15"/>
      <c r="H7" s="66" t="s">
        <v>82</v>
      </c>
      <c r="I7" s="67"/>
      <c r="J7" s="67"/>
      <c r="K7" s="43">
        <f>COUNTIF($A$24:$A$167,"MP50")</f>
        <v>0</v>
      </c>
      <c r="L7" s="44" t="str">
        <f t="shared" si="0"/>
        <v/>
      </c>
      <c r="M7" s="23"/>
      <c r="N7" s="15"/>
      <c r="O7" s="16"/>
      <c r="P7" s="78"/>
      <c r="Q7" s="16"/>
      <c r="T7" s="17" t="s">
        <v>70</v>
      </c>
      <c r="U7" s="17">
        <f>IF(D177&lt;&gt;A177,0,1)</f>
        <v>1</v>
      </c>
    </row>
    <row r="8" spans="1:21" s="17" customFormat="1" ht="11.25" customHeight="1" x14ac:dyDescent="0.25">
      <c r="A8" s="15"/>
      <c r="B8" s="65" t="s">
        <v>15</v>
      </c>
      <c r="C8" s="65"/>
      <c r="D8" s="63"/>
      <c r="E8" s="63"/>
      <c r="F8" s="63"/>
      <c r="G8" s="15"/>
      <c r="H8" s="66" t="s">
        <v>94</v>
      </c>
      <c r="I8" s="67"/>
      <c r="J8" s="67"/>
      <c r="K8" s="43">
        <f>COUNTIF($A$24:$A$167,"MP60")</f>
        <v>0</v>
      </c>
      <c r="L8" s="44" t="str">
        <f t="shared" ref="L8" si="1">IF(K8=0,"",K8)</f>
        <v/>
      </c>
      <c r="M8" s="23"/>
      <c r="N8" s="15"/>
      <c r="O8" s="16"/>
      <c r="P8" s="77" t="s">
        <v>73</v>
      </c>
      <c r="Q8" s="16"/>
      <c r="T8" s="17" t="s">
        <v>65</v>
      </c>
      <c r="U8" s="17">
        <f>IF(D177&lt;&gt;B177,0,1)</f>
        <v>1</v>
      </c>
    </row>
    <row r="9" spans="1:21" s="17" customFormat="1" ht="11.25" customHeight="1" x14ac:dyDescent="0.25">
      <c r="A9" s="15"/>
      <c r="B9" s="33"/>
      <c r="C9" s="33"/>
      <c r="D9" s="48">
        <f>COUNTA(D4:F8)</f>
        <v>0</v>
      </c>
      <c r="E9" s="16"/>
      <c r="F9" s="15"/>
      <c r="G9" s="15"/>
      <c r="H9" s="66" t="s">
        <v>21</v>
      </c>
      <c r="I9" s="67"/>
      <c r="J9" s="67"/>
      <c r="K9" s="43">
        <f>COUNTIF($A$24:$A$167,"FPO")</f>
        <v>0</v>
      </c>
      <c r="L9" s="44" t="str">
        <f t="shared" ref="L9:L18" si="2">IF(K9=0,"",K9)</f>
        <v/>
      </c>
      <c r="M9" s="23"/>
      <c r="N9" s="15"/>
      <c r="O9" s="16"/>
      <c r="P9" s="78"/>
      <c r="Q9" s="16"/>
      <c r="T9" s="17" t="s">
        <v>71</v>
      </c>
      <c r="U9" s="17">
        <f>IF(D177&lt;&gt;L177,0,1)</f>
        <v>1</v>
      </c>
    </row>
    <row r="10" spans="1:21" s="17" customFormat="1" ht="11.25" customHeight="1" x14ac:dyDescent="0.25">
      <c r="A10" s="15"/>
      <c r="B10" s="24"/>
      <c r="C10" s="24"/>
      <c r="D10" s="16"/>
      <c r="E10" s="16"/>
      <c r="F10" s="15"/>
      <c r="G10" s="15"/>
      <c r="H10" s="66" t="s">
        <v>95</v>
      </c>
      <c r="I10" s="67"/>
      <c r="J10" s="67"/>
      <c r="K10" s="43">
        <f>COUNTIF($A$24:$A$167,"FP40")</f>
        <v>0</v>
      </c>
      <c r="L10" s="44" t="str">
        <f t="shared" si="2"/>
        <v/>
      </c>
      <c r="M10" s="23"/>
      <c r="N10" s="15"/>
      <c r="O10" s="16"/>
      <c r="P10" s="77" t="s">
        <v>74</v>
      </c>
      <c r="Q10" s="16"/>
    </row>
    <row r="11" spans="1:21" s="17" customFormat="1" ht="11.25" customHeight="1" x14ac:dyDescent="0.25">
      <c r="A11" s="15"/>
      <c r="B11" s="24" t="s">
        <v>17</v>
      </c>
      <c r="C11" s="24"/>
      <c r="D11" s="63"/>
      <c r="E11" s="63"/>
      <c r="F11" s="63"/>
      <c r="G11" s="15"/>
      <c r="H11" s="66" t="s">
        <v>85</v>
      </c>
      <c r="I11" s="67"/>
      <c r="J11" s="67"/>
      <c r="K11" s="43">
        <f>COUNTIF($A$24:$A$167,"MA1")</f>
        <v>0</v>
      </c>
      <c r="L11" s="44" t="str">
        <f t="shared" si="2"/>
        <v/>
      </c>
      <c r="M11" s="23"/>
      <c r="N11" s="15"/>
      <c r="O11" s="16"/>
      <c r="P11" s="78"/>
      <c r="Q11" s="16"/>
    </row>
    <row r="12" spans="1:21" s="17" customFormat="1" ht="11.25" customHeight="1" x14ac:dyDescent="0.25">
      <c r="A12" s="15"/>
      <c r="B12" s="24"/>
      <c r="C12" s="24"/>
      <c r="D12" s="63"/>
      <c r="E12" s="63"/>
      <c r="F12" s="63"/>
      <c r="G12" s="15"/>
      <c r="H12" s="66" t="s">
        <v>86</v>
      </c>
      <c r="I12" s="67"/>
      <c r="J12" s="67"/>
      <c r="K12" s="43">
        <f>COUNTIF($A$24:$A$167,"MA2")</f>
        <v>0</v>
      </c>
      <c r="L12" s="44" t="str">
        <f t="shared" si="2"/>
        <v/>
      </c>
      <c r="M12" s="23"/>
      <c r="N12" s="15"/>
      <c r="O12" s="16"/>
      <c r="P12" s="77" t="s">
        <v>76</v>
      </c>
      <c r="Q12" s="16"/>
    </row>
    <row r="13" spans="1:21" s="17" customFormat="1" ht="11.25" customHeight="1" x14ac:dyDescent="0.25">
      <c r="A13" s="15"/>
      <c r="B13" s="24" t="s">
        <v>22</v>
      </c>
      <c r="C13" s="24"/>
      <c r="D13" s="63"/>
      <c r="E13" s="63"/>
      <c r="F13" s="63"/>
      <c r="G13" s="15"/>
      <c r="H13" s="66" t="s">
        <v>83</v>
      </c>
      <c r="I13" s="67"/>
      <c r="J13" s="67"/>
      <c r="K13" s="43">
        <f>COUNTIF($A$24:$A$167,"MA40")</f>
        <v>0</v>
      </c>
      <c r="L13" s="44" t="str">
        <f t="shared" si="2"/>
        <v/>
      </c>
      <c r="M13" s="23"/>
      <c r="N13" s="15"/>
      <c r="O13" s="16"/>
      <c r="P13" s="78"/>
      <c r="Q13" s="16"/>
    </row>
    <row r="14" spans="1:21" s="17" customFormat="1" ht="11.25" customHeight="1" thickBot="1" x14ac:dyDescent="0.3">
      <c r="A14" s="15"/>
      <c r="B14" s="24"/>
      <c r="C14" s="24"/>
      <c r="D14" s="25" t="str">
        <f>CONCATENATE(MONTH(D5),DAY(D5),LEFT(D7,2),LEFT(D8,2))</f>
        <v>10</v>
      </c>
      <c r="E14" s="15"/>
      <c r="F14" s="15"/>
      <c r="G14" s="15"/>
      <c r="H14" s="66" t="s">
        <v>84</v>
      </c>
      <c r="I14" s="67"/>
      <c r="J14" s="67"/>
      <c r="K14" s="43">
        <f>COUNTIF($A$24:$A$167,"MA50")</f>
        <v>0</v>
      </c>
      <c r="L14" s="44" t="str">
        <f t="shared" si="2"/>
        <v/>
      </c>
      <c r="M14" s="23"/>
      <c r="N14" s="15"/>
      <c r="O14" s="16"/>
      <c r="P14" s="77" t="s">
        <v>77</v>
      </c>
      <c r="Q14" s="16"/>
      <c r="T14" s="17" t="s">
        <v>66</v>
      </c>
      <c r="U14" s="17">
        <f>IF((U5=1)*AND(U6=1)*AND(U7=1)*AND(U8=1)*AND(U9=1),1,0)</f>
        <v>0</v>
      </c>
    </row>
    <row r="15" spans="1:21" s="17" customFormat="1" ht="11.25" customHeight="1" x14ac:dyDescent="0.25">
      <c r="A15" s="79" t="s">
        <v>58</v>
      </c>
      <c r="B15" s="80"/>
      <c r="C15" s="80"/>
      <c r="D15" s="80"/>
      <c r="E15" s="80"/>
      <c r="F15" s="80"/>
      <c r="G15" s="81"/>
      <c r="H15" s="66" t="s">
        <v>96</v>
      </c>
      <c r="I15" s="67"/>
      <c r="J15" s="67"/>
      <c r="K15" s="43">
        <f>COUNTIF($A$24:$A$167,"MA60")</f>
        <v>0</v>
      </c>
      <c r="L15" s="44" t="str">
        <f t="shared" si="2"/>
        <v/>
      </c>
      <c r="M15" s="23"/>
      <c r="N15" s="15"/>
      <c r="O15" s="16"/>
      <c r="P15" s="78"/>
      <c r="Q15" s="16"/>
    </row>
    <row r="16" spans="1:21" s="17" customFormat="1" ht="11.25" customHeight="1" x14ac:dyDescent="0.25">
      <c r="A16" s="82"/>
      <c r="B16" s="83"/>
      <c r="C16" s="83"/>
      <c r="D16" s="83"/>
      <c r="E16" s="83"/>
      <c r="F16" s="83"/>
      <c r="G16" s="84"/>
      <c r="H16" s="66" t="s">
        <v>88</v>
      </c>
      <c r="I16" s="67"/>
      <c r="J16" s="67"/>
      <c r="K16" s="43">
        <f>COUNTIF($A$24:$A$167,"FA1")</f>
        <v>0</v>
      </c>
      <c r="L16" s="44" t="str">
        <f t="shared" si="2"/>
        <v/>
      </c>
      <c r="M16" s="52" t="str">
        <f>IF(F16&lt;&gt;"",IF(L20="DNF",0,IF(B16=1, 100 + (COUNTIF($A$24:$A$167,A16))*0.1,100-((B16-1)*(100/(COUNTIF($A$24:$A$167,A16)))))),"")</f>
        <v/>
      </c>
      <c r="N16" s="15"/>
      <c r="O16" s="16"/>
      <c r="P16" s="57"/>
      <c r="Q16" s="16"/>
    </row>
    <row r="17" spans="1:26" s="17" customFormat="1" ht="11.25" customHeight="1" x14ac:dyDescent="0.25">
      <c r="A17" s="82"/>
      <c r="B17" s="83"/>
      <c r="C17" s="83"/>
      <c r="D17" s="83"/>
      <c r="E17" s="83"/>
      <c r="F17" s="83"/>
      <c r="G17" s="84"/>
      <c r="H17" s="66" t="s">
        <v>97</v>
      </c>
      <c r="I17" s="67"/>
      <c r="J17" s="67"/>
      <c r="K17" s="43">
        <f>COUNTIF($A$24:$A$167,"FA2")</f>
        <v>0</v>
      </c>
      <c r="L17" s="44" t="str">
        <f t="shared" si="2"/>
        <v/>
      </c>
      <c r="M17" s="52"/>
      <c r="N17" s="15"/>
      <c r="O17" s="16"/>
      <c r="P17" s="57"/>
      <c r="Q17" s="16"/>
    </row>
    <row r="18" spans="1:26" s="17" customFormat="1" ht="11.25" customHeight="1" thickBot="1" x14ac:dyDescent="0.3">
      <c r="A18" s="85"/>
      <c r="B18" s="86"/>
      <c r="C18" s="86"/>
      <c r="D18" s="86"/>
      <c r="E18" s="86"/>
      <c r="F18" s="86"/>
      <c r="G18" s="87"/>
      <c r="H18" s="66" t="s">
        <v>98</v>
      </c>
      <c r="I18" s="67"/>
      <c r="J18" s="67"/>
      <c r="K18" s="43">
        <f>COUNTIF($A$24:$A$167,"FA40")</f>
        <v>0</v>
      </c>
      <c r="L18" s="44" t="str">
        <f t="shared" si="2"/>
        <v/>
      </c>
      <c r="M18" s="52"/>
      <c r="N18" s="15"/>
      <c r="O18" s="16"/>
      <c r="P18" s="57"/>
      <c r="Q18" s="16"/>
    </row>
    <row r="19" spans="1:26" s="17" customFormat="1" ht="11.25" customHeight="1" x14ac:dyDescent="0.25">
      <c r="A19" s="56"/>
      <c r="B19" s="56"/>
      <c r="C19" s="56"/>
      <c r="D19" s="56"/>
      <c r="E19" s="56"/>
      <c r="F19" s="56"/>
      <c r="G19" s="56"/>
      <c r="H19" s="66" t="s">
        <v>87</v>
      </c>
      <c r="I19" s="67"/>
      <c r="J19" s="67"/>
      <c r="K19" s="43">
        <f t="shared" ref="K19" si="3">COUNTIF($A$24:$A$167,"MA3")</f>
        <v>0</v>
      </c>
      <c r="L19" s="44" t="str">
        <f t="shared" ref="L19" si="4">IF(K19=0,"",K19)</f>
        <v/>
      </c>
      <c r="M19" s="52"/>
      <c r="N19" s="15"/>
      <c r="O19" s="16"/>
      <c r="P19" s="57"/>
      <c r="Q19" s="16"/>
    </row>
    <row r="20" spans="1:26" s="17" customFormat="1" ht="11.25" customHeight="1" x14ac:dyDescent="0.25">
      <c r="A20" s="56"/>
      <c r="B20" s="56"/>
      <c r="C20" s="56"/>
      <c r="D20" s="56"/>
      <c r="E20" s="56"/>
      <c r="F20" s="56"/>
      <c r="G20" s="56"/>
      <c r="H20" s="72" t="s">
        <v>23</v>
      </c>
      <c r="I20" s="73"/>
      <c r="J20" s="73"/>
      <c r="K20" s="41">
        <f>A168-SUM(K5:K19)</f>
        <v>0</v>
      </c>
      <c r="L20" s="47" t="str">
        <f>IF(K20=0,"",K20)</f>
        <v/>
      </c>
      <c r="M20" s="52"/>
      <c r="N20" s="15"/>
      <c r="O20" s="16"/>
      <c r="P20" s="57"/>
      <c r="Q20" s="16"/>
    </row>
    <row r="21" spans="1:26" ht="12.75" customHeight="1" thickBot="1" x14ac:dyDescent="0.3">
      <c r="A21" s="1"/>
      <c r="B21" s="76"/>
      <c r="C21" s="76"/>
      <c r="D21" s="76"/>
      <c r="E21" s="76"/>
      <c r="F21" s="76"/>
      <c r="G21" s="76"/>
      <c r="H21" s="74" t="s">
        <v>18</v>
      </c>
      <c r="I21" s="75"/>
      <c r="J21" s="75"/>
      <c r="K21" s="45">
        <f>SUM(K5:K20)</f>
        <v>0</v>
      </c>
      <c r="L21" s="46">
        <f>SUM(L5:L20)</f>
        <v>0</v>
      </c>
      <c r="M21" s="4"/>
      <c r="N21" s="5" t="str">
        <f>IF(K21&gt;0,"&lt;--amount owed to NEFA within 7 days of event","")</f>
        <v/>
      </c>
      <c r="O21" s="6"/>
      <c r="P21" s="57"/>
      <c r="Q21" s="2"/>
    </row>
    <row r="22" spans="1:26" ht="9.75" customHeight="1" x14ac:dyDescent="0.25">
      <c r="A22" s="1"/>
      <c r="B22" s="2"/>
      <c r="C22" s="2"/>
      <c r="D22" s="2"/>
      <c r="E22" s="71" t="s">
        <v>59</v>
      </c>
      <c r="F22" s="71"/>
      <c r="G22" s="71"/>
      <c r="H22" s="71"/>
      <c r="I22" s="71"/>
      <c r="J22" s="71"/>
      <c r="K22" s="71"/>
      <c r="L22" s="71"/>
      <c r="M22" s="71"/>
      <c r="N22" s="71"/>
      <c r="O22" s="71"/>
      <c r="P22" s="71"/>
      <c r="Q22" s="71"/>
      <c r="R22" s="71"/>
      <c r="S22" s="71"/>
      <c r="T22" s="71"/>
    </row>
    <row r="23" spans="1:26" ht="25.5" customHeight="1" x14ac:dyDescent="0.25">
      <c r="A23" s="30" t="s">
        <v>0</v>
      </c>
      <c r="B23" s="31" t="s">
        <v>11</v>
      </c>
      <c r="C23" s="31" t="s">
        <v>1</v>
      </c>
      <c r="D23" s="31" t="s">
        <v>2</v>
      </c>
      <c r="E23" s="22" t="s">
        <v>3</v>
      </c>
      <c r="F23" s="22" t="s">
        <v>4</v>
      </c>
      <c r="G23" s="22" t="s">
        <v>5</v>
      </c>
      <c r="H23" s="22" t="s">
        <v>6</v>
      </c>
      <c r="I23" s="22" t="s">
        <v>7</v>
      </c>
      <c r="J23" s="22" t="s">
        <v>24</v>
      </c>
      <c r="K23" s="22" t="s">
        <v>25</v>
      </c>
      <c r="L23" s="22" t="s">
        <v>8</v>
      </c>
      <c r="M23" s="51" t="s">
        <v>80</v>
      </c>
      <c r="N23" s="32" t="s">
        <v>9</v>
      </c>
      <c r="O23" s="88" t="s">
        <v>10</v>
      </c>
      <c r="P23" s="89"/>
      <c r="Q23" s="2"/>
    </row>
    <row r="24" spans="1:26" ht="15" customHeight="1" x14ac:dyDescent="0.3">
      <c r="A24" s="49"/>
      <c r="B24" s="49"/>
      <c r="C24" s="27"/>
      <c r="D24" s="27"/>
      <c r="E24" s="50"/>
      <c r="F24" s="54"/>
      <c r="G24" s="54"/>
      <c r="H24" s="55"/>
      <c r="I24" s="55"/>
      <c r="J24" s="55"/>
      <c r="K24" s="55"/>
      <c r="L24" s="8" t="str">
        <f t="shared" ref="L24:L55" si="5">IF(F24&lt;&gt;"",IF(SUM(F24:K24)&gt;887,"DNF",SUM(F24:K24)),"")</f>
        <v/>
      </c>
      <c r="M24" s="12" t="str">
        <f>IF($F24&lt;&gt;"",IF($L24="DNF",0,(((COUNTIF($A$24:$A$167,$A24)-$B24+1)/COUNTIF($A$24:$A$167,$A24))*73)+MIN(27,(COUNTIF($A$24:$A$167,$A24)-$B24)*3)+MIN(100,IF($B24=1,((COUNTIF($A$24:$A$167,$A24)-1)*0.2),0))),"")</f>
        <v/>
      </c>
      <c r="N24" s="28"/>
      <c r="O24" s="70"/>
      <c r="P24" s="70"/>
      <c r="Q24" s="2"/>
      <c r="Y24" s="3" t="s">
        <v>90</v>
      </c>
      <c r="Z24" s="3" t="s">
        <v>89</v>
      </c>
    </row>
    <row r="25" spans="1:26" ht="15" customHeight="1" x14ac:dyDescent="0.3">
      <c r="A25" s="49"/>
      <c r="B25" s="49"/>
      <c r="C25" s="27"/>
      <c r="D25" s="27"/>
      <c r="E25" s="50"/>
      <c r="F25" s="54"/>
      <c r="G25" s="54"/>
      <c r="H25" s="55"/>
      <c r="I25" s="55"/>
      <c r="J25" s="55"/>
      <c r="K25" s="55"/>
      <c r="L25" s="8" t="str">
        <f t="shared" si="5"/>
        <v/>
      </c>
      <c r="M25" s="12" t="str">
        <f t="shared" ref="M25:M88" si="6">IF($F25&lt;&gt;"",IF($L25="DNF",0,(((COUNTIF($A$24:$A$167,$A25)-$B25+1)/COUNTIF($A$24:$A$167,$A25))*73)+MIN(27,(COUNTIF($A$24:$A$167,$A25)-$B25)*3)+MIN(100,IF($B25=1,((COUNTIF($A$24:$A$167,$A25)-1)*0.2),0))),"")</f>
        <v/>
      </c>
      <c r="N25" s="29"/>
      <c r="O25" s="70"/>
      <c r="P25" s="70"/>
      <c r="Q25" s="2"/>
      <c r="Y25" s="3" t="s">
        <v>91</v>
      </c>
      <c r="Z25" s="3" t="s">
        <v>92</v>
      </c>
    </row>
    <row r="26" spans="1:26" ht="15" customHeight="1" x14ac:dyDescent="0.3">
      <c r="A26" s="49"/>
      <c r="B26" s="49"/>
      <c r="C26" s="27"/>
      <c r="D26" s="27"/>
      <c r="E26" s="50"/>
      <c r="F26" s="54"/>
      <c r="G26" s="54"/>
      <c r="H26" s="55"/>
      <c r="I26" s="55"/>
      <c r="J26" s="55"/>
      <c r="K26" s="55"/>
      <c r="L26" s="8" t="str">
        <f t="shared" si="5"/>
        <v/>
      </c>
      <c r="M26" s="12" t="str">
        <f t="shared" si="6"/>
        <v/>
      </c>
      <c r="N26" s="28"/>
      <c r="O26" s="70"/>
      <c r="P26" s="70"/>
      <c r="Q26" s="2"/>
    </row>
    <row r="27" spans="1:26" ht="15" customHeight="1" x14ac:dyDescent="0.3">
      <c r="A27" s="49"/>
      <c r="B27" s="49"/>
      <c r="C27" s="27"/>
      <c r="D27" s="27"/>
      <c r="E27" s="50"/>
      <c r="F27" s="54"/>
      <c r="G27" s="54"/>
      <c r="H27" s="55"/>
      <c r="I27" s="55"/>
      <c r="J27" s="55"/>
      <c r="K27" s="55"/>
      <c r="L27" s="8" t="str">
        <f t="shared" si="5"/>
        <v/>
      </c>
      <c r="M27" s="12" t="str">
        <f t="shared" si="6"/>
        <v/>
      </c>
      <c r="N27" s="28"/>
      <c r="O27" s="70"/>
      <c r="P27" s="70"/>
      <c r="Q27" s="2"/>
    </row>
    <row r="28" spans="1:26" ht="15" customHeight="1" x14ac:dyDescent="0.3">
      <c r="A28" s="49"/>
      <c r="B28" s="49"/>
      <c r="C28" s="27"/>
      <c r="D28" s="27"/>
      <c r="E28" s="50"/>
      <c r="F28" s="54"/>
      <c r="G28" s="54"/>
      <c r="H28" s="55"/>
      <c r="I28" s="55"/>
      <c r="J28" s="55"/>
      <c r="K28" s="55"/>
      <c r="L28" s="8" t="str">
        <f t="shared" si="5"/>
        <v/>
      </c>
      <c r="M28" s="12" t="str">
        <f t="shared" si="6"/>
        <v/>
      </c>
      <c r="N28" s="28"/>
      <c r="O28" s="70"/>
      <c r="P28" s="70"/>
      <c r="Q28" s="2"/>
    </row>
    <row r="29" spans="1:26" ht="15" customHeight="1" x14ac:dyDescent="0.3">
      <c r="A29" s="49"/>
      <c r="B29" s="49"/>
      <c r="C29" s="27"/>
      <c r="D29" s="27"/>
      <c r="E29" s="50"/>
      <c r="F29" s="54"/>
      <c r="G29" s="54"/>
      <c r="H29" s="55"/>
      <c r="I29" s="55"/>
      <c r="J29" s="55"/>
      <c r="K29" s="55"/>
      <c r="L29" s="8" t="str">
        <f t="shared" si="5"/>
        <v/>
      </c>
      <c r="M29" s="12" t="str">
        <f t="shared" si="6"/>
        <v/>
      </c>
      <c r="N29" s="28"/>
      <c r="O29" s="70"/>
      <c r="P29" s="70"/>
      <c r="Q29" s="2"/>
    </row>
    <row r="30" spans="1:26" ht="15" customHeight="1" x14ac:dyDescent="0.3">
      <c r="A30" s="49"/>
      <c r="B30" s="49"/>
      <c r="C30" s="27"/>
      <c r="D30" s="27"/>
      <c r="E30" s="50"/>
      <c r="F30" s="54"/>
      <c r="G30" s="54"/>
      <c r="H30" s="55"/>
      <c r="I30" s="55"/>
      <c r="J30" s="55"/>
      <c r="K30" s="55"/>
      <c r="L30" s="8" t="str">
        <f t="shared" si="5"/>
        <v/>
      </c>
      <c r="M30" s="12" t="str">
        <f t="shared" si="6"/>
        <v/>
      </c>
      <c r="N30" s="28"/>
      <c r="O30" s="70"/>
      <c r="P30" s="70"/>
      <c r="Q30" s="2"/>
    </row>
    <row r="31" spans="1:26" ht="15" customHeight="1" x14ac:dyDescent="0.3">
      <c r="A31" s="49"/>
      <c r="B31" s="49"/>
      <c r="C31" s="27"/>
      <c r="D31" s="27"/>
      <c r="E31" s="50"/>
      <c r="F31" s="54"/>
      <c r="G31" s="54"/>
      <c r="H31" s="55"/>
      <c r="I31" s="55"/>
      <c r="J31" s="55"/>
      <c r="K31" s="55"/>
      <c r="L31" s="8" t="str">
        <f t="shared" si="5"/>
        <v/>
      </c>
      <c r="M31" s="12" t="str">
        <f t="shared" si="6"/>
        <v/>
      </c>
      <c r="N31" s="28"/>
      <c r="O31" s="70"/>
      <c r="P31" s="70"/>
      <c r="Q31" s="2"/>
    </row>
    <row r="32" spans="1:26" ht="15" customHeight="1" x14ac:dyDescent="0.3">
      <c r="A32" s="49"/>
      <c r="B32" s="49"/>
      <c r="C32" s="27"/>
      <c r="D32" s="27"/>
      <c r="E32" s="50"/>
      <c r="F32" s="54"/>
      <c r="G32" s="54"/>
      <c r="H32" s="55"/>
      <c r="I32" s="55"/>
      <c r="J32" s="55"/>
      <c r="K32" s="55"/>
      <c r="L32" s="8" t="str">
        <f t="shared" si="5"/>
        <v/>
      </c>
      <c r="M32" s="12" t="str">
        <f t="shared" si="6"/>
        <v/>
      </c>
      <c r="N32" s="28"/>
      <c r="O32" s="70"/>
      <c r="P32" s="70"/>
      <c r="Q32" s="2"/>
    </row>
    <row r="33" spans="1:17" ht="15" customHeight="1" x14ac:dyDescent="0.3">
      <c r="A33" s="49"/>
      <c r="B33" s="49"/>
      <c r="C33" s="27"/>
      <c r="D33" s="27"/>
      <c r="E33" s="50"/>
      <c r="F33" s="54"/>
      <c r="G33" s="54"/>
      <c r="H33" s="55"/>
      <c r="I33" s="55"/>
      <c r="J33" s="55"/>
      <c r="K33" s="55"/>
      <c r="L33" s="8" t="str">
        <f t="shared" si="5"/>
        <v/>
      </c>
      <c r="M33" s="12" t="str">
        <f t="shared" si="6"/>
        <v/>
      </c>
      <c r="N33" s="28"/>
      <c r="O33" s="70"/>
      <c r="P33" s="70"/>
      <c r="Q33" s="2"/>
    </row>
    <row r="34" spans="1:17" ht="13" x14ac:dyDescent="0.3">
      <c r="A34" s="49"/>
      <c r="B34" s="49"/>
      <c r="C34" s="27"/>
      <c r="D34" s="27"/>
      <c r="E34" s="50"/>
      <c r="F34" s="54"/>
      <c r="G34" s="54"/>
      <c r="H34" s="55"/>
      <c r="I34" s="55"/>
      <c r="J34" s="55"/>
      <c r="K34" s="55"/>
      <c r="L34" s="8" t="str">
        <f t="shared" si="5"/>
        <v/>
      </c>
      <c r="M34" s="12" t="str">
        <f t="shared" si="6"/>
        <v/>
      </c>
      <c r="N34" s="28"/>
      <c r="O34" s="70"/>
      <c r="P34" s="70"/>
      <c r="Q34" s="2"/>
    </row>
    <row r="35" spans="1:17" ht="13" x14ac:dyDescent="0.3">
      <c r="A35" s="49"/>
      <c r="B35" s="49"/>
      <c r="C35" s="27"/>
      <c r="D35" s="27"/>
      <c r="E35" s="50"/>
      <c r="F35" s="54"/>
      <c r="G35" s="54"/>
      <c r="H35" s="55"/>
      <c r="I35" s="55"/>
      <c r="J35" s="55"/>
      <c r="K35" s="55"/>
      <c r="L35" s="8" t="str">
        <f t="shared" si="5"/>
        <v/>
      </c>
      <c r="M35" s="12" t="str">
        <f t="shared" si="6"/>
        <v/>
      </c>
      <c r="N35" s="28"/>
      <c r="O35" s="70"/>
      <c r="P35" s="70"/>
      <c r="Q35" s="2"/>
    </row>
    <row r="36" spans="1:17" ht="13" x14ac:dyDescent="0.3">
      <c r="A36" s="49"/>
      <c r="B36" s="49"/>
      <c r="C36" s="27"/>
      <c r="D36" s="27"/>
      <c r="E36" s="50"/>
      <c r="F36" s="54"/>
      <c r="G36" s="54"/>
      <c r="H36" s="55"/>
      <c r="I36" s="55"/>
      <c r="J36" s="55"/>
      <c r="K36" s="55"/>
      <c r="L36" s="8" t="str">
        <f t="shared" si="5"/>
        <v/>
      </c>
      <c r="M36" s="12" t="str">
        <f t="shared" si="6"/>
        <v/>
      </c>
      <c r="N36" s="28"/>
      <c r="O36" s="70"/>
      <c r="P36" s="70"/>
      <c r="Q36" s="2"/>
    </row>
    <row r="37" spans="1:17" ht="13" x14ac:dyDescent="0.3">
      <c r="A37" s="49"/>
      <c r="B37" s="49"/>
      <c r="C37" s="27"/>
      <c r="D37" s="27"/>
      <c r="E37" s="50"/>
      <c r="F37" s="54"/>
      <c r="G37" s="54"/>
      <c r="H37" s="55"/>
      <c r="I37" s="55"/>
      <c r="J37" s="55"/>
      <c r="K37" s="55"/>
      <c r="L37" s="8" t="str">
        <f t="shared" si="5"/>
        <v/>
      </c>
      <c r="M37" s="12" t="str">
        <f t="shared" si="6"/>
        <v/>
      </c>
      <c r="N37" s="28"/>
      <c r="O37" s="70"/>
      <c r="P37" s="70"/>
      <c r="Q37" s="2"/>
    </row>
    <row r="38" spans="1:17" ht="13" x14ac:dyDescent="0.3">
      <c r="A38" s="49"/>
      <c r="B38" s="49"/>
      <c r="C38" s="27"/>
      <c r="D38" s="27"/>
      <c r="E38" s="50"/>
      <c r="F38" s="54"/>
      <c r="G38" s="54"/>
      <c r="H38" s="55"/>
      <c r="I38" s="55"/>
      <c r="J38" s="55"/>
      <c r="K38" s="55"/>
      <c r="L38" s="8" t="str">
        <f t="shared" si="5"/>
        <v/>
      </c>
      <c r="M38" s="12" t="str">
        <f t="shared" si="6"/>
        <v/>
      </c>
      <c r="N38" s="28"/>
      <c r="O38" s="70"/>
      <c r="P38" s="70"/>
      <c r="Q38" s="2"/>
    </row>
    <row r="39" spans="1:17" ht="13" x14ac:dyDescent="0.3">
      <c r="A39" s="49"/>
      <c r="B39" s="49"/>
      <c r="C39" s="27"/>
      <c r="D39" s="27"/>
      <c r="E39" s="50"/>
      <c r="F39" s="54"/>
      <c r="G39" s="54"/>
      <c r="H39" s="55"/>
      <c r="I39" s="55"/>
      <c r="J39" s="55"/>
      <c r="K39" s="55"/>
      <c r="L39" s="8" t="str">
        <f t="shared" si="5"/>
        <v/>
      </c>
      <c r="M39" s="12" t="str">
        <f t="shared" si="6"/>
        <v/>
      </c>
      <c r="N39" s="28"/>
      <c r="O39" s="70"/>
      <c r="P39" s="70"/>
      <c r="Q39" s="2"/>
    </row>
    <row r="40" spans="1:17" ht="13" x14ac:dyDescent="0.3">
      <c r="A40" s="49"/>
      <c r="B40" s="49"/>
      <c r="C40" s="27"/>
      <c r="D40" s="27"/>
      <c r="E40" s="50"/>
      <c r="F40" s="54"/>
      <c r="G40" s="54"/>
      <c r="H40" s="55"/>
      <c r="I40" s="55"/>
      <c r="J40" s="55"/>
      <c r="K40" s="55"/>
      <c r="L40" s="8" t="str">
        <f t="shared" si="5"/>
        <v/>
      </c>
      <c r="M40" s="12" t="str">
        <f t="shared" si="6"/>
        <v/>
      </c>
      <c r="N40" s="28"/>
      <c r="O40" s="70"/>
      <c r="P40" s="70"/>
      <c r="Q40" s="2"/>
    </row>
    <row r="41" spans="1:17" ht="13" x14ac:dyDescent="0.3">
      <c r="A41" s="49"/>
      <c r="B41" s="49"/>
      <c r="C41" s="27"/>
      <c r="D41" s="27"/>
      <c r="E41" s="50"/>
      <c r="F41" s="54"/>
      <c r="G41" s="54"/>
      <c r="H41" s="55"/>
      <c r="I41" s="55"/>
      <c r="J41" s="55"/>
      <c r="K41" s="55"/>
      <c r="L41" s="8" t="str">
        <f t="shared" si="5"/>
        <v/>
      </c>
      <c r="M41" s="12" t="str">
        <f t="shared" si="6"/>
        <v/>
      </c>
      <c r="N41" s="28"/>
      <c r="O41" s="70"/>
      <c r="P41" s="70"/>
      <c r="Q41" s="2"/>
    </row>
    <row r="42" spans="1:17" ht="13" x14ac:dyDescent="0.3">
      <c r="A42" s="49"/>
      <c r="B42" s="49"/>
      <c r="C42" s="27"/>
      <c r="D42" s="27"/>
      <c r="E42" s="50"/>
      <c r="F42" s="54"/>
      <c r="G42" s="54"/>
      <c r="H42" s="55"/>
      <c r="I42" s="55"/>
      <c r="J42" s="55"/>
      <c r="K42" s="55"/>
      <c r="L42" s="8" t="str">
        <f t="shared" si="5"/>
        <v/>
      </c>
      <c r="M42" s="12" t="str">
        <f t="shared" si="6"/>
        <v/>
      </c>
      <c r="N42" s="28"/>
      <c r="O42" s="70"/>
      <c r="P42" s="70"/>
      <c r="Q42" s="2"/>
    </row>
    <row r="43" spans="1:17" ht="13" x14ac:dyDescent="0.3">
      <c r="A43" s="49"/>
      <c r="B43" s="49"/>
      <c r="C43" s="27"/>
      <c r="D43" s="27"/>
      <c r="E43" s="50"/>
      <c r="F43" s="54"/>
      <c r="G43" s="54"/>
      <c r="H43" s="55"/>
      <c r="I43" s="55"/>
      <c r="J43" s="55"/>
      <c r="K43" s="55"/>
      <c r="L43" s="8" t="str">
        <f t="shared" si="5"/>
        <v/>
      </c>
      <c r="M43" s="12" t="str">
        <f t="shared" si="6"/>
        <v/>
      </c>
      <c r="N43" s="28"/>
      <c r="O43" s="70"/>
      <c r="P43" s="70"/>
      <c r="Q43" s="2"/>
    </row>
    <row r="44" spans="1:17" ht="13" x14ac:dyDescent="0.3">
      <c r="A44" s="49"/>
      <c r="B44" s="49"/>
      <c r="C44" s="27"/>
      <c r="D44" s="27"/>
      <c r="E44" s="50"/>
      <c r="F44" s="54"/>
      <c r="G44" s="54"/>
      <c r="H44" s="55"/>
      <c r="I44" s="55"/>
      <c r="J44" s="55"/>
      <c r="K44" s="55"/>
      <c r="L44" s="8" t="str">
        <f t="shared" ref="L44:L46" si="7">IF(F44&lt;&gt;"",IF(SUM(F44:K44)&gt;887,"DNF",SUM(F44:K44)),"")</f>
        <v/>
      </c>
      <c r="M44" s="12" t="str">
        <f t="shared" si="6"/>
        <v/>
      </c>
      <c r="N44" s="28"/>
      <c r="O44" s="70"/>
      <c r="P44" s="70"/>
      <c r="Q44" s="2"/>
    </row>
    <row r="45" spans="1:17" ht="13" x14ac:dyDescent="0.3">
      <c r="A45" s="49"/>
      <c r="B45" s="49"/>
      <c r="C45" s="27"/>
      <c r="D45" s="27"/>
      <c r="E45" s="50"/>
      <c r="F45" s="54"/>
      <c r="G45" s="54"/>
      <c r="H45" s="55"/>
      <c r="I45" s="55"/>
      <c r="J45" s="55"/>
      <c r="K45" s="55"/>
      <c r="L45" s="8" t="str">
        <f t="shared" si="7"/>
        <v/>
      </c>
      <c r="M45" s="12" t="str">
        <f t="shared" si="6"/>
        <v/>
      </c>
      <c r="N45" s="28"/>
      <c r="O45" s="70"/>
      <c r="P45" s="70"/>
      <c r="Q45" s="2"/>
    </row>
    <row r="46" spans="1:17" ht="13" x14ac:dyDescent="0.3">
      <c r="A46" s="49"/>
      <c r="B46" s="49"/>
      <c r="C46" s="27"/>
      <c r="D46" s="27"/>
      <c r="E46" s="50"/>
      <c r="F46" s="54"/>
      <c r="G46" s="54"/>
      <c r="H46" s="55"/>
      <c r="I46" s="55"/>
      <c r="J46" s="55"/>
      <c r="K46" s="55"/>
      <c r="L46" s="8" t="str">
        <f t="shared" si="7"/>
        <v/>
      </c>
      <c r="M46" s="12" t="str">
        <f t="shared" si="6"/>
        <v/>
      </c>
      <c r="N46" s="28"/>
      <c r="O46" s="70"/>
      <c r="P46" s="70"/>
      <c r="Q46" s="2"/>
    </row>
    <row r="47" spans="1:17" ht="13" x14ac:dyDescent="0.3">
      <c r="A47" s="49"/>
      <c r="B47" s="49"/>
      <c r="C47" s="27"/>
      <c r="D47" s="27"/>
      <c r="E47" s="50"/>
      <c r="F47" s="54"/>
      <c r="G47" s="54"/>
      <c r="H47" s="55"/>
      <c r="I47" s="55"/>
      <c r="J47" s="55"/>
      <c r="K47" s="55"/>
      <c r="L47" s="8" t="str">
        <f t="shared" si="5"/>
        <v/>
      </c>
      <c r="M47" s="12" t="str">
        <f t="shared" si="6"/>
        <v/>
      </c>
      <c r="N47" s="28"/>
      <c r="O47" s="70"/>
      <c r="P47" s="70"/>
      <c r="Q47" s="2"/>
    </row>
    <row r="48" spans="1:17" ht="13" x14ac:dyDescent="0.3">
      <c r="A48" s="49"/>
      <c r="B48" s="49"/>
      <c r="C48" s="27"/>
      <c r="D48" s="27"/>
      <c r="E48" s="50"/>
      <c r="F48" s="54"/>
      <c r="G48" s="54"/>
      <c r="H48" s="55"/>
      <c r="I48" s="55"/>
      <c r="J48" s="55"/>
      <c r="K48" s="55"/>
      <c r="L48" s="8" t="str">
        <f t="shared" si="5"/>
        <v/>
      </c>
      <c r="M48" s="12" t="str">
        <f t="shared" si="6"/>
        <v/>
      </c>
      <c r="N48" s="28"/>
      <c r="O48" s="70"/>
      <c r="P48" s="70"/>
      <c r="Q48" s="2"/>
    </row>
    <row r="49" spans="1:17" ht="13" x14ac:dyDescent="0.3">
      <c r="A49" s="49"/>
      <c r="B49" s="49"/>
      <c r="C49" s="27"/>
      <c r="D49" s="27"/>
      <c r="E49" s="50"/>
      <c r="F49" s="54"/>
      <c r="G49" s="54"/>
      <c r="H49" s="55"/>
      <c r="I49" s="55"/>
      <c r="J49" s="55"/>
      <c r="K49" s="55"/>
      <c r="L49" s="8" t="str">
        <f t="shared" si="5"/>
        <v/>
      </c>
      <c r="M49" s="12" t="str">
        <f t="shared" si="6"/>
        <v/>
      </c>
      <c r="N49" s="28"/>
      <c r="O49" s="70"/>
      <c r="P49" s="70"/>
      <c r="Q49" s="2"/>
    </row>
    <row r="50" spans="1:17" ht="13" x14ac:dyDescent="0.3">
      <c r="A50" s="49"/>
      <c r="B50" s="49"/>
      <c r="C50" s="27"/>
      <c r="D50" s="27"/>
      <c r="E50" s="50"/>
      <c r="F50" s="54"/>
      <c r="G50" s="54"/>
      <c r="H50" s="55"/>
      <c r="I50" s="55"/>
      <c r="J50" s="55"/>
      <c r="K50" s="55"/>
      <c r="L50" s="8" t="str">
        <f t="shared" si="5"/>
        <v/>
      </c>
      <c r="M50" s="12" t="str">
        <f t="shared" si="6"/>
        <v/>
      </c>
      <c r="N50" s="28"/>
      <c r="O50" s="70"/>
      <c r="P50" s="70"/>
      <c r="Q50" s="2"/>
    </row>
    <row r="51" spans="1:17" ht="13" x14ac:dyDescent="0.3">
      <c r="A51" s="49"/>
      <c r="B51" s="49"/>
      <c r="C51" s="27"/>
      <c r="D51" s="27"/>
      <c r="E51" s="50"/>
      <c r="F51" s="54"/>
      <c r="G51" s="54"/>
      <c r="H51" s="55"/>
      <c r="I51" s="55"/>
      <c r="J51" s="55"/>
      <c r="K51" s="55"/>
      <c r="L51" s="8" t="str">
        <f t="shared" si="5"/>
        <v/>
      </c>
      <c r="M51" s="12" t="str">
        <f t="shared" si="6"/>
        <v/>
      </c>
      <c r="N51" s="28"/>
      <c r="O51" s="70"/>
      <c r="P51" s="70"/>
      <c r="Q51" s="2"/>
    </row>
    <row r="52" spans="1:17" ht="13" x14ac:dyDescent="0.3">
      <c r="A52" s="49"/>
      <c r="B52" s="49"/>
      <c r="C52" s="27"/>
      <c r="D52" s="27"/>
      <c r="E52" s="50"/>
      <c r="F52" s="54"/>
      <c r="G52" s="54"/>
      <c r="H52" s="55"/>
      <c r="I52" s="55"/>
      <c r="J52" s="55"/>
      <c r="K52" s="55"/>
      <c r="L52" s="8" t="str">
        <f t="shared" si="5"/>
        <v/>
      </c>
      <c r="M52" s="12" t="str">
        <f t="shared" si="6"/>
        <v/>
      </c>
      <c r="N52" s="28"/>
      <c r="O52" s="70"/>
      <c r="P52" s="70"/>
      <c r="Q52" s="2"/>
    </row>
    <row r="53" spans="1:17" ht="13" x14ac:dyDescent="0.3">
      <c r="A53" s="49"/>
      <c r="B53" s="49"/>
      <c r="C53" s="27"/>
      <c r="D53" s="27"/>
      <c r="E53" s="50"/>
      <c r="F53" s="54"/>
      <c r="G53" s="54"/>
      <c r="H53" s="55"/>
      <c r="I53" s="55"/>
      <c r="J53" s="55"/>
      <c r="K53" s="55"/>
      <c r="L53" s="8" t="str">
        <f t="shared" si="5"/>
        <v/>
      </c>
      <c r="M53" s="12" t="str">
        <f t="shared" si="6"/>
        <v/>
      </c>
      <c r="N53" s="28"/>
      <c r="O53" s="70"/>
      <c r="P53" s="70"/>
      <c r="Q53" s="2"/>
    </row>
    <row r="54" spans="1:17" ht="13" x14ac:dyDescent="0.3">
      <c r="A54" s="49"/>
      <c r="B54" s="49"/>
      <c r="C54" s="27"/>
      <c r="D54" s="27"/>
      <c r="E54" s="50"/>
      <c r="F54" s="54"/>
      <c r="G54" s="54"/>
      <c r="H54" s="55"/>
      <c r="I54" s="55"/>
      <c r="J54" s="55"/>
      <c r="K54" s="55"/>
      <c r="L54" s="8" t="str">
        <f t="shared" si="5"/>
        <v/>
      </c>
      <c r="M54" s="12" t="str">
        <f t="shared" si="6"/>
        <v/>
      </c>
      <c r="N54" s="28"/>
      <c r="O54" s="70"/>
      <c r="P54" s="70"/>
      <c r="Q54" s="2"/>
    </row>
    <row r="55" spans="1:17" ht="13" x14ac:dyDescent="0.3">
      <c r="A55" s="49"/>
      <c r="B55" s="49"/>
      <c r="C55" s="27"/>
      <c r="D55" s="27"/>
      <c r="E55" s="50"/>
      <c r="F55" s="54"/>
      <c r="G55" s="54"/>
      <c r="H55" s="55"/>
      <c r="I55" s="55"/>
      <c r="J55" s="55"/>
      <c r="K55" s="55"/>
      <c r="L55" s="8" t="str">
        <f t="shared" si="5"/>
        <v/>
      </c>
      <c r="M55" s="12" t="str">
        <f t="shared" si="6"/>
        <v/>
      </c>
      <c r="N55" s="28"/>
      <c r="O55" s="70"/>
      <c r="P55" s="70"/>
      <c r="Q55" s="2"/>
    </row>
    <row r="56" spans="1:17" ht="13" x14ac:dyDescent="0.3">
      <c r="A56" s="49"/>
      <c r="B56" s="49"/>
      <c r="C56" s="27"/>
      <c r="D56" s="27"/>
      <c r="E56" s="50"/>
      <c r="F56" s="54"/>
      <c r="G56" s="54"/>
      <c r="H56" s="55"/>
      <c r="I56" s="55"/>
      <c r="J56" s="55"/>
      <c r="K56" s="55"/>
      <c r="L56" s="8" t="str">
        <f t="shared" ref="L56:L87" si="8">IF(F56&lt;&gt;"",IF(SUM(F56:K56)&gt;887,"DNF",SUM(F56:K56)),"")</f>
        <v/>
      </c>
      <c r="M56" s="12" t="str">
        <f t="shared" si="6"/>
        <v/>
      </c>
      <c r="N56" s="28"/>
      <c r="O56" s="70"/>
      <c r="P56" s="70"/>
      <c r="Q56" s="2"/>
    </row>
    <row r="57" spans="1:17" ht="13" x14ac:dyDescent="0.3">
      <c r="A57" s="49"/>
      <c r="B57" s="49"/>
      <c r="C57" s="27"/>
      <c r="D57" s="27"/>
      <c r="E57" s="50"/>
      <c r="F57" s="54"/>
      <c r="G57" s="54"/>
      <c r="H57" s="55"/>
      <c r="I57" s="55"/>
      <c r="J57" s="55"/>
      <c r="K57" s="55"/>
      <c r="L57" s="8" t="str">
        <f t="shared" si="8"/>
        <v/>
      </c>
      <c r="M57" s="12" t="str">
        <f t="shared" si="6"/>
        <v/>
      </c>
      <c r="N57" s="28"/>
      <c r="O57" s="70"/>
      <c r="P57" s="70"/>
      <c r="Q57" s="2"/>
    </row>
    <row r="58" spans="1:17" ht="13" x14ac:dyDescent="0.3">
      <c r="A58" s="49"/>
      <c r="B58" s="49"/>
      <c r="C58" s="27"/>
      <c r="D58" s="27"/>
      <c r="E58" s="50"/>
      <c r="F58" s="54"/>
      <c r="G58" s="54"/>
      <c r="H58" s="55"/>
      <c r="I58" s="55"/>
      <c r="J58" s="55"/>
      <c r="K58" s="55"/>
      <c r="L58" s="8" t="str">
        <f t="shared" si="8"/>
        <v/>
      </c>
      <c r="M58" s="12" t="str">
        <f t="shared" si="6"/>
        <v/>
      </c>
      <c r="N58" s="28"/>
      <c r="O58" s="70"/>
      <c r="P58" s="70"/>
      <c r="Q58" s="2"/>
    </row>
    <row r="59" spans="1:17" ht="13" x14ac:dyDescent="0.3">
      <c r="A59" s="49"/>
      <c r="B59" s="49"/>
      <c r="C59" s="27"/>
      <c r="D59" s="27"/>
      <c r="E59" s="50"/>
      <c r="F59" s="54"/>
      <c r="G59" s="54"/>
      <c r="H59" s="55"/>
      <c r="I59" s="55"/>
      <c r="J59" s="55"/>
      <c r="K59" s="55"/>
      <c r="L59" s="8" t="str">
        <f t="shared" si="8"/>
        <v/>
      </c>
      <c r="M59" s="12" t="str">
        <f t="shared" si="6"/>
        <v/>
      </c>
      <c r="N59" s="28"/>
      <c r="O59" s="70"/>
      <c r="P59" s="70"/>
      <c r="Q59" s="2"/>
    </row>
    <row r="60" spans="1:17" ht="13" x14ac:dyDescent="0.3">
      <c r="A60" s="49"/>
      <c r="B60" s="49"/>
      <c r="C60" s="27"/>
      <c r="D60" s="27"/>
      <c r="E60" s="50"/>
      <c r="F60" s="54"/>
      <c r="G60" s="54"/>
      <c r="H60" s="55"/>
      <c r="I60" s="55"/>
      <c r="J60" s="55"/>
      <c r="K60" s="55"/>
      <c r="L60" s="8" t="str">
        <f t="shared" si="8"/>
        <v/>
      </c>
      <c r="M60" s="12" t="str">
        <f t="shared" si="6"/>
        <v/>
      </c>
      <c r="N60" s="28"/>
      <c r="O60" s="70"/>
      <c r="P60" s="70"/>
      <c r="Q60" s="2"/>
    </row>
    <row r="61" spans="1:17" ht="13" x14ac:dyDescent="0.3">
      <c r="A61" s="49"/>
      <c r="B61" s="49"/>
      <c r="C61" s="27"/>
      <c r="D61" s="27"/>
      <c r="E61" s="50"/>
      <c r="F61" s="54"/>
      <c r="G61" s="54"/>
      <c r="H61" s="55"/>
      <c r="I61" s="55"/>
      <c r="J61" s="55"/>
      <c r="K61" s="55"/>
      <c r="L61" s="8" t="str">
        <f t="shared" si="8"/>
        <v/>
      </c>
      <c r="M61" s="12" t="str">
        <f t="shared" si="6"/>
        <v/>
      </c>
      <c r="N61" s="28"/>
      <c r="O61" s="70"/>
      <c r="P61" s="70"/>
      <c r="Q61" s="2"/>
    </row>
    <row r="62" spans="1:17" ht="13" x14ac:dyDescent="0.3">
      <c r="A62" s="49"/>
      <c r="B62" s="49"/>
      <c r="C62" s="27"/>
      <c r="D62" s="27"/>
      <c r="E62" s="50"/>
      <c r="F62" s="54"/>
      <c r="G62" s="54"/>
      <c r="H62" s="55"/>
      <c r="I62" s="55"/>
      <c r="J62" s="55"/>
      <c r="K62" s="55"/>
      <c r="L62" s="8" t="str">
        <f t="shared" si="8"/>
        <v/>
      </c>
      <c r="M62" s="12" t="str">
        <f t="shared" si="6"/>
        <v/>
      </c>
      <c r="N62" s="28"/>
      <c r="O62" s="70"/>
      <c r="P62" s="70"/>
      <c r="Q62" s="2"/>
    </row>
    <row r="63" spans="1:17" ht="13" x14ac:dyDescent="0.3">
      <c r="A63" s="49"/>
      <c r="B63" s="49"/>
      <c r="C63" s="27"/>
      <c r="D63" s="27"/>
      <c r="E63" s="50"/>
      <c r="F63" s="54"/>
      <c r="G63" s="54"/>
      <c r="H63" s="55"/>
      <c r="I63" s="55"/>
      <c r="J63" s="55"/>
      <c r="K63" s="55"/>
      <c r="L63" s="8" t="str">
        <f t="shared" si="8"/>
        <v/>
      </c>
      <c r="M63" s="12" t="str">
        <f t="shared" si="6"/>
        <v/>
      </c>
      <c r="N63" s="28"/>
      <c r="O63" s="70"/>
      <c r="P63" s="70"/>
      <c r="Q63" s="2"/>
    </row>
    <row r="64" spans="1:17" ht="13" x14ac:dyDescent="0.3">
      <c r="A64" s="49"/>
      <c r="B64" s="49"/>
      <c r="C64" s="27"/>
      <c r="D64" s="27"/>
      <c r="E64" s="50"/>
      <c r="F64" s="54"/>
      <c r="G64" s="54"/>
      <c r="H64" s="55"/>
      <c r="I64" s="55"/>
      <c r="J64" s="55"/>
      <c r="K64" s="55"/>
      <c r="L64" s="8" t="str">
        <f t="shared" si="8"/>
        <v/>
      </c>
      <c r="M64" s="12" t="str">
        <f t="shared" si="6"/>
        <v/>
      </c>
      <c r="N64" s="28"/>
      <c r="O64" s="70"/>
      <c r="P64" s="70"/>
      <c r="Q64" s="2"/>
    </row>
    <row r="65" spans="1:17" ht="13" x14ac:dyDescent="0.3">
      <c r="A65" s="49"/>
      <c r="B65" s="49"/>
      <c r="C65" s="27"/>
      <c r="D65" s="27"/>
      <c r="E65" s="50"/>
      <c r="F65" s="54"/>
      <c r="G65" s="54"/>
      <c r="H65" s="55"/>
      <c r="I65" s="55"/>
      <c r="J65" s="55"/>
      <c r="K65" s="55"/>
      <c r="L65" s="8" t="str">
        <f t="shared" si="8"/>
        <v/>
      </c>
      <c r="M65" s="12" t="str">
        <f t="shared" si="6"/>
        <v/>
      </c>
      <c r="N65" s="28"/>
      <c r="O65" s="70"/>
      <c r="P65" s="70"/>
      <c r="Q65" s="2"/>
    </row>
    <row r="66" spans="1:17" ht="13" x14ac:dyDescent="0.3">
      <c r="A66" s="49"/>
      <c r="B66" s="49"/>
      <c r="C66" s="27"/>
      <c r="D66" s="27"/>
      <c r="E66" s="50"/>
      <c r="F66" s="54"/>
      <c r="G66" s="54"/>
      <c r="H66" s="55"/>
      <c r="I66" s="55"/>
      <c r="J66" s="55"/>
      <c r="K66" s="55"/>
      <c r="L66" s="8" t="str">
        <f t="shared" si="8"/>
        <v/>
      </c>
      <c r="M66" s="12" t="str">
        <f t="shared" si="6"/>
        <v/>
      </c>
      <c r="N66" s="28"/>
      <c r="O66" s="70"/>
      <c r="P66" s="70"/>
      <c r="Q66" s="2"/>
    </row>
    <row r="67" spans="1:17" ht="13" x14ac:dyDescent="0.3">
      <c r="A67" s="49"/>
      <c r="B67" s="49"/>
      <c r="C67" s="27"/>
      <c r="D67" s="27"/>
      <c r="E67" s="50"/>
      <c r="F67" s="54"/>
      <c r="G67" s="54"/>
      <c r="H67" s="55"/>
      <c r="I67" s="55"/>
      <c r="J67" s="55"/>
      <c r="K67" s="55"/>
      <c r="L67" s="8" t="str">
        <f t="shared" si="8"/>
        <v/>
      </c>
      <c r="M67" s="12" t="str">
        <f t="shared" si="6"/>
        <v/>
      </c>
      <c r="N67" s="28"/>
      <c r="O67" s="70"/>
      <c r="P67" s="70"/>
      <c r="Q67" s="2"/>
    </row>
    <row r="68" spans="1:17" ht="13" x14ac:dyDescent="0.3">
      <c r="A68" s="49"/>
      <c r="B68" s="49"/>
      <c r="C68" s="27"/>
      <c r="D68" s="27"/>
      <c r="E68" s="50"/>
      <c r="F68" s="54"/>
      <c r="G68" s="54"/>
      <c r="H68" s="55"/>
      <c r="I68" s="55"/>
      <c r="J68" s="55"/>
      <c r="K68" s="55"/>
      <c r="L68" s="8" t="str">
        <f t="shared" si="8"/>
        <v/>
      </c>
      <c r="M68" s="12" t="str">
        <f t="shared" si="6"/>
        <v/>
      </c>
      <c r="N68" s="28"/>
      <c r="O68" s="70"/>
      <c r="P68" s="70"/>
      <c r="Q68" s="2"/>
    </row>
    <row r="69" spans="1:17" ht="13" x14ac:dyDescent="0.3">
      <c r="A69" s="49"/>
      <c r="B69" s="49"/>
      <c r="C69" s="27"/>
      <c r="D69" s="27"/>
      <c r="E69" s="50"/>
      <c r="F69" s="54"/>
      <c r="G69" s="54"/>
      <c r="H69" s="55"/>
      <c r="I69" s="55"/>
      <c r="J69" s="55"/>
      <c r="K69" s="55"/>
      <c r="L69" s="8" t="str">
        <f t="shared" si="8"/>
        <v/>
      </c>
      <c r="M69" s="12" t="str">
        <f t="shared" si="6"/>
        <v/>
      </c>
      <c r="N69" s="28"/>
      <c r="O69" s="70"/>
      <c r="P69" s="70"/>
      <c r="Q69" s="2"/>
    </row>
    <row r="70" spans="1:17" ht="13" x14ac:dyDescent="0.3">
      <c r="A70" s="49"/>
      <c r="B70" s="49"/>
      <c r="C70" s="27"/>
      <c r="D70" s="27"/>
      <c r="E70" s="50"/>
      <c r="F70" s="54"/>
      <c r="G70" s="54"/>
      <c r="H70" s="55"/>
      <c r="I70" s="55"/>
      <c r="J70" s="55"/>
      <c r="K70" s="55"/>
      <c r="L70" s="8" t="str">
        <f t="shared" si="8"/>
        <v/>
      </c>
      <c r="M70" s="12" t="str">
        <f t="shared" si="6"/>
        <v/>
      </c>
      <c r="N70" s="28"/>
      <c r="O70" s="70"/>
      <c r="P70" s="70"/>
      <c r="Q70" s="2"/>
    </row>
    <row r="71" spans="1:17" ht="13" x14ac:dyDescent="0.3">
      <c r="A71" s="49"/>
      <c r="B71" s="49"/>
      <c r="C71" s="27"/>
      <c r="D71" s="27"/>
      <c r="E71" s="50"/>
      <c r="F71" s="54"/>
      <c r="G71" s="54"/>
      <c r="H71" s="55"/>
      <c r="I71" s="55"/>
      <c r="J71" s="55"/>
      <c r="K71" s="55"/>
      <c r="L71" s="8" t="str">
        <f t="shared" si="8"/>
        <v/>
      </c>
      <c r="M71" s="12" t="str">
        <f t="shared" si="6"/>
        <v/>
      </c>
      <c r="N71" s="28"/>
      <c r="O71" s="70"/>
      <c r="P71" s="70"/>
      <c r="Q71" s="2"/>
    </row>
    <row r="72" spans="1:17" ht="13" x14ac:dyDescent="0.3">
      <c r="A72" s="49"/>
      <c r="B72" s="49"/>
      <c r="C72" s="27"/>
      <c r="D72" s="27"/>
      <c r="E72" s="50"/>
      <c r="F72" s="54"/>
      <c r="G72" s="54"/>
      <c r="H72" s="55"/>
      <c r="I72" s="55"/>
      <c r="J72" s="55"/>
      <c r="K72" s="55"/>
      <c r="L72" s="8" t="str">
        <f t="shared" si="8"/>
        <v/>
      </c>
      <c r="M72" s="12" t="str">
        <f t="shared" si="6"/>
        <v/>
      </c>
      <c r="N72" s="28"/>
      <c r="O72" s="70"/>
      <c r="P72" s="70"/>
      <c r="Q72" s="2"/>
    </row>
    <row r="73" spans="1:17" ht="13" x14ac:dyDescent="0.3">
      <c r="A73" s="49"/>
      <c r="B73" s="49"/>
      <c r="C73" s="27"/>
      <c r="D73" s="27"/>
      <c r="E73" s="50"/>
      <c r="F73" s="54"/>
      <c r="G73" s="54"/>
      <c r="H73" s="55"/>
      <c r="I73" s="55"/>
      <c r="J73" s="55"/>
      <c r="K73" s="55"/>
      <c r="L73" s="8" t="str">
        <f t="shared" si="8"/>
        <v/>
      </c>
      <c r="M73" s="12" t="str">
        <f t="shared" si="6"/>
        <v/>
      </c>
      <c r="N73" s="28"/>
      <c r="O73" s="70"/>
      <c r="P73" s="70"/>
      <c r="Q73" s="2"/>
    </row>
    <row r="74" spans="1:17" ht="13" x14ac:dyDescent="0.3">
      <c r="A74" s="49"/>
      <c r="B74" s="49"/>
      <c r="C74" s="27"/>
      <c r="D74" s="27"/>
      <c r="E74" s="50"/>
      <c r="F74" s="54"/>
      <c r="G74" s="54"/>
      <c r="H74" s="55"/>
      <c r="I74" s="55"/>
      <c r="J74" s="55"/>
      <c r="K74" s="55"/>
      <c r="L74" s="8" t="str">
        <f t="shared" si="8"/>
        <v/>
      </c>
      <c r="M74" s="12" t="str">
        <f t="shared" si="6"/>
        <v/>
      </c>
      <c r="N74" s="28"/>
      <c r="O74" s="70"/>
      <c r="P74" s="70"/>
      <c r="Q74" s="2"/>
    </row>
    <row r="75" spans="1:17" ht="13" x14ac:dyDescent="0.3">
      <c r="A75" s="49"/>
      <c r="B75" s="49"/>
      <c r="C75" s="27"/>
      <c r="D75" s="27"/>
      <c r="E75" s="50"/>
      <c r="F75" s="54"/>
      <c r="G75" s="54"/>
      <c r="H75" s="55"/>
      <c r="I75" s="55"/>
      <c r="J75" s="55"/>
      <c r="K75" s="55"/>
      <c r="L75" s="8" t="str">
        <f t="shared" si="8"/>
        <v/>
      </c>
      <c r="M75" s="12" t="str">
        <f t="shared" si="6"/>
        <v/>
      </c>
      <c r="N75" s="28"/>
      <c r="O75" s="70"/>
      <c r="P75" s="70"/>
      <c r="Q75" s="2"/>
    </row>
    <row r="76" spans="1:17" ht="13" x14ac:dyDescent="0.3">
      <c r="A76" s="49"/>
      <c r="B76" s="49"/>
      <c r="C76" s="27"/>
      <c r="D76" s="27"/>
      <c r="E76" s="50"/>
      <c r="F76" s="54"/>
      <c r="G76" s="54"/>
      <c r="H76" s="55"/>
      <c r="I76" s="55"/>
      <c r="J76" s="55"/>
      <c r="K76" s="55"/>
      <c r="L76" s="8" t="str">
        <f t="shared" si="8"/>
        <v/>
      </c>
      <c r="M76" s="12" t="str">
        <f t="shared" si="6"/>
        <v/>
      </c>
      <c r="N76" s="28"/>
      <c r="O76" s="70"/>
      <c r="P76" s="70"/>
      <c r="Q76" s="2"/>
    </row>
    <row r="77" spans="1:17" ht="13" x14ac:dyDescent="0.3">
      <c r="A77" s="49"/>
      <c r="B77" s="49"/>
      <c r="C77" s="27"/>
      <c r="D77" s="27"/>
      <c r="E77" s="50"/>
      <c r="F77" s="54"/>
      <c r="G77" s="54"/>
      <c r="H77" s="55"/>
      <c r="I77" s="55"/>
      <c r="J77" s="55"/>
      <c r="K77" s="55"/>
      <c r="L77" s="8" t="str">
        <f t="shared" si="8"/>
        <v/>
      </c>
      <c r="M77" s="12" t="str">
        <f t="shared" si="6"/>
        <v/>
      </c>
      <c r="N77" s="28"/>
      <c r="O77" s="70"/>
      <c r="P77" s="70"/>
      <c r="Q77" s="2"/>
    </row>
    <row r="78" spans="1:17" ht="13" x14ac:dyDescent="0.3">
      <c r="A78" s="49"/>
      <c r="B78" s="49"/>
      <c r="C78" s="27"/>
      <c r="D78" s="27"/>
      <c r="E78" s="50"/>
      <c r="F78" s="54"/>
      <c r="G78" s="54"/>
      <c r="H78" s="55"/>
      <c r="I78" s="55"/>
      <c r="J78" s="55"/>
      <c r="K78" s="55"/>
      <c r="L78" s="8" t="str">
        <f t="shared" si="8"/>
        <v/>
      </c>
      <c r="M78" s="12" t="str">
        <f t="shared" si="6"/>
        <v/>
      </c>
      <c r="N78" s="28"/>
      <c r="O78" s="70"/>
      <c r="P78" s="70"/>
      <c r="Q78" s="2"/>
    </row>
    <row r="79" spans="1:17" ht="13" x14ac:dyDescent="0.3">
      <c r="A79" s="49"/>
      <c r="B79" s="49"/>
      <c r="C79" s="27"/>
      <c r="D79" s="27"/>
      <c r="E79" s="50"/>
      <c r="F79" s="54"/>
      <c r="G79" s="54"/>
      <c r="H79" s="55"/>
      <c r="I79" s="55"/>
      <c r="J79" s="55"/>
      <c r="K79" s="55"/>
      <c r="L79" s="8" t="str">
        <f t="shared" si="8"/>
        <v/>
      </c>
      <c r="M79" s="12" t="str">
        <f t="shared" si="6"/>
        <v/>
      </c>
      <c r="N79" s="28"/>
      <c r="O79" s="70"/>
      <c r="P79" s="70"/>
      <c r="Q79" s="2"/>
    </row>
    <row r="80" spans="1:17" ht="13" x14ac:dyDescent="0.3">
      <c r="A80" s="49"/>
      <c r="B80" s="49"/>
      <c r="C80" s="27"/>
      <c r="D80" s="27"/>
      <c r="E80" s="50"/>
      <c r="F80" s="54"/>
      <c r="G80" s="54"/>
      <c r="H80" s="55"/>
      <c r="I80" s="55"/>
      <c r="J80" s="55"/>
      <c r="K80" s="55"/>
      <c r="L80" s="8" t="str">
        <f t="shared" si="8"/>
        <v/>
      </c>
      <c r="M80" s="12" t="str">
        <f t="shared" si="6"/>
        <v/>
      </c>
      <c r="N80" s="28"/>
      <c r="O80" s="70"/>
      <c r="P80" s="70"/>
      <c r="Q80" s="2"/>
    </row>
    <row r="81" spans="1:17" ht="13" x14ac:dyDescent="0.3">
      <c r="A81" s="49"/>
      <c r="B81" s="49"/>
      <c r="C81" s="27"/>
      <c r="D81" s="27"/>
      <c r="E81" s="50"/>
      <c r="F81" s="54"/>
      <c r="G81" s="54"/>
      <c r="H81" s="55"/>
      <c r="I81" s="55"/>
      <c r="J81" s="55"/>
      <c r="K81" s="55"/>
      <c r="L81" s="8" t="str">
        <f t="shared" si="8"/>
        <v/>
      </c>
      <c r="M81" s="12" t="str">
        <f t="shared" si="6"/>
        <v/>
      </c>
      <c r="N81" s="28"/>
      <c r="O81" s="70"/>
      <c r="P81" s="70"/>
      <c r="Q81" s="2"/>
    </row>
    <row r="82" spans="1:17" ht="13" x14ac:dyDescent="0.3">
      <c r="A82" s="49"/>
      <c r="B82" s="49"/>
      <c r="C82" s="27"/>
      <c r="D82" s="27"/>
      <c r="E82" s="50"/>
      <c r="F82" s="54"/>
      <c r="G82" s="54"/>
      <c r="H82" s="55"/>
      <c r="I82" s="55"/>
      <c r="J82" s="55"/>
      <c r="K82" s="55"/>
      <c r="L82" s="8" t="str">
        <f t="shared" si="8"/>
        <v/>
      </c>
      <c r="M82" s="12" t="str">
        <f t="shared" si="6"/>
        <v/>
      </c>
      <c r="N82" s="28"/>
      <c r="O82" s="70"/>
      <c r="P82" s="70"/>
      <c r="Q82" s="2"/>
    </row>
    <row r="83" spans="1:17" ht="13" x14ac:dyDescent="0.3">
      <c r="A83" s="49"/>
      <c r="B83" s="49"/>
      <c r="C83" s="27"/>
      <c r="D83" s="27"/>
      <c r="E83" s="50"/>
      <c r="F83" s="54"/>
      <c r="G83" s="54"/>
      <c r="H83" s="55"/>
      <c r="I83" s="55"/>
      <c r="J83" s="55"/>
      <c r="K83" s="55"/>
      <c r="L83" s="8" t="str">
        <f t="shared" si="8"/>
        <v/>
      </c>
      <c r="M83" s="12" t="str">
        <f t="shared" si="6"/>
        <v/>
      </c>
      <c r="N83" s="28"/>
      <c r="O83" s="70"/>
      <c r="P83" s="70"/>
      <c r="Q83" s="2"/>
    </row>
    <row r="84" spans="1:17" ht="13" x14ac:dyDescent="0.3">
      <c r="A84" s="49"/>
      <c r="B84" s="49"/>
      <c r="C84" s="27"/>
      <c r="D84" s="27"/>
      <c r="E84" s="50"/>
      <c r="F84" s="54"/>
      <c r="G84" s="54"/>
      <c r="H84" s="55"/>
      <c r="I84" s="55"/>
      <c r="J84" s="55"/>
      <c r="K84" s="55"/>
      <c r="L84" s="8" t="str">
        <f t="shared" si="8"/>
        <v/>
      </c>
      <c r="M84" s="12" t="str">
        <f t="shared" si="6"/>
        <v/>
      </c>
      <c r="N84" s="28"/>
      <c r="O84" s="70"/>
      <c r="P84" s="70"/>
      <c r="Q84" s="2"/>
    </row>
    <row r="85" spans="1:17" ht="13" x14ac:dyDescent="0.3">
      <c r="A85" s="49"/>
      <c r="B85" s="49"/>
      <c r="C85" s="27"/>
      <c r="D85" s="27"/>
      <c r="E85" s="50"/>
      <c r="F85" s="54"/>
      <c r="G85" s="54"/>
      <c r="H85" s="55"/>
      <c r="I85" s="55"/>
      <c r="J85" s="55"/>
      <c r="K85" s="55"/>
      <c r="L85" s="8" t="str">
        <f t="shared" si="8"/>
        <v/>
      </c>
      <c r="M85" s="12" t="str">
        <f t="shared" si="6"/>
        <v/>
      </c>
      <c r="N85" s="28"/>
      <c r="O85" s="70"/>
      <c r="P85" s="70"/>
      <c r="Q85" s="2"/>
    </row>
    <row r="86" spans="1:17" ht="13" x14ac:dyDescent="0.3">
      <c r="A86" s="49"/>
      <c r="B86" s="49"/>
      <c r="C86" s="27"/>
      <c r="D86" s="27"/>
      <c r="E86" s="50"/>
      <c r="F86" s="54"/>
      <c r="G86" s="54"/>
      <c r="H86" s="55"/>
      <c r="I86" s="55"/>
      <c r="J86" s="55"/>
      <c r="K86" s="55"/>
      <c r="L86" s="8" t="str">
        <f t="shared" si="8"/>
        <v/>
      </c>
      <c r="M86" s="12" t="str">
        <f t="shared" si="6"/>
        <v/>
      </c>
      <c r="N86" s="28"/>
      <c r="O86" s="70"/>
      <c r="P86" s="70"/>
      <c r="Q86" s="2"/>
    </row>
    <row r="87" spans="1:17" ht="13" x14ac:dyDescent="0.3">
      <c r="A87" s="49"/>
      <c r="B87" s="49"/>
      <c r="C87" s="27"/>
      <c r="D87" s="27"/>
      <c r="E87" s="50"/>
      <c r="F87" s="54"/>
      <c r="G87" s="54"/>
      <c r="H87" s="55"/>
      <c r="I87" s="55"/>
      <c r="J87" s="55"/>
      <c r="K87" s="55"/>
      <c r="L87" s="8" t="str">
        <f t="shared" si="8"/>
        <v/>
      </c>
      <c r="M87" s="12" t="str">
        <f t="shared" si="6"/>
        <v/>
      </c>
      <c r="N87" s="28"/>
      <c r="O87" s="70"/>
      <c r="P87" s="70"/>
      <c r="Q87" s="2"/>
    </row>
    <row r="88" spans="1:17" ht="13" x14ac:dyDescent="0.3">
      <c r="A88" s="49"/>
      <c r="B88" s="49"/>
      <c r="C88" s="27"/>
      <c r="D88" s="27"/>
      <c r="E88" s="50"/>
      <c r="F88" s="54"/>
      <c r="G88" s="54"/>
      <c r="H88" s="55"/>
      <c r="I88" s="55"/>
      <c r="J88" s="55"/>
      <c r="K88" s="55"/>
      <c r="L88" s="8" t="str">
        <f t="shared" ref="L88:L119" si="9">IF(F88&lt;&gt;"",IF(SUM(F88:K88)&gt;887,"DNF",SUM(F88:K88)),"")</f>
        <v/>
      </c>
      <c r="M88" s="12" t="str">
        <f t="shared" si="6"/>
        <v/>
      </c>
      <c r="N88" s="28"/>
      <c r="O88" s="70"/>
      <c r="P88" s="70"/>
      <c r="Q88" s="2"/>
    </row>
    <row r="89" spans="1:17" ht="13" x14ac:dyDescent="0.3">
      <c r="A89" s="49"/>
      <c r="B89" s="49"/>
      <c r="C89" s="27"/>
      <c r="D89" s="27"/>
      <c r="E89" s="50"/>
      <c r="F89" s="54"/>
      <c r="G89" s="54"/>
      <c r="H89" s="55"/>
      <c r="I89" s="55"/>
      <c r="J89" s="55"/>
      <c r="K89" s="55"/>
      <c r="L89" s="8" t="str">
        <f t="shared" si="9"/>
        <v/>
      </c>
      <c r="M89" s="12" t="str">
        <f t="shared" ref="M89:M152" si="10">IF($F89&lt;&gt;"",IF($L89="DNF",0,(((COUNTIF($A$24:$A$167,$A89)-$B89+1)/COUNTIF($A$24:$A$167,$A89))*73)+MIN(27,(COUNTIF($A$24:$A$167,$A89)-$B89)*3)+MIN(100,IF($B89=1,((COUNTIF($A$24:$A$167,$A89)-1)*0.2),0))),"")</f>
        <v/>
      </c>
      <c r="N89" s="28"/>
      <c r="O89" s="70"/>
      <c r="P89" s="70"/>
      <c r="Q89" s="2"/>
    </row>
    <row r="90" spans="1:17" ht="13" x14ac:dyDescent="0.3">
      <c r="A90" s="49"/>
      <c r="B90" s="49"/>
      <c r="C90" s="27"/>
      <c r="D90" s="27"/>
      <c r="E90" s="50"/>
      <c r="F90" s="54"/>
      <c r="G90" s="54"/>
      <c r="H90" s="55"/>
      <c r="I90" s="55"/>
      <c r="J90" s="55"/>
      <c r="K90" s="55"/>
      <c r="L90" s="8" t="str">
        <f t="shared" si="9"/>
        <v/>
      </c>
      <c r="M90" s="12" t="str">
        <f t="shared" si="10"/>
        <v/>
      </c>
      <c r="N90" s="28"/>
      <c r="O90" s="70"/>
      <c r="P90" s="70"/>
      <c r="Q90" s="2"/>
    </row>
    <row r="91" spans="1:17" ht="13" x14ac:dyDescent="0.3">
      <c r="A91" s="49"/>
      <c r="B91" s="49"/>
      <c r="C91" s="27"/>
      <c r="D91" s="27"/>
      <c r="E91" s="50"/>
      <c r="F91" s="54"/>
      <c r="G91" s="54"/>
      <c r="H91" s="55"/>
      <c r="I91" s="55"/>
      <c r="J91" s="55"/>
      <c r="K91" s="55"/>
      <c r="L91" s="8" t="str">
        <f t="shared" si="9"/>
        <v/>
      </c>
      <c r="M91" s="12" t="str">
        <f t="shared" si="10"/>
        <v/>
      </c>
      <c r="N91" s="28"/>
      <c r="O91" s="70"/>
      <c r="P91" s="70"/>
      <c r="Q91" s="2"/>
    </row>
    <row r="92" spans="1:17" ht="13" x14ac:dyDescent="0.3">
      <c r="A92" s="49"/>
      <c r="B92" s="49"/>
      <c r="C92" s="27"/>
      <c r="D92" s="27"/>
      <c r="E92" s="50"/>
      <c r="F92" s="54"/>
      <c r="G92" s="54"/>
      <c r="H92" s="55"/>
      <c r="I92" s="55"/>
      <c r="J92" s="55"/>
      <c r="K92" s="55"/>
      <c r="L92" s="8" t="str">
        <f t="shared" si="9"/>
        <v/>
      </c>
      <c r="M92" s="12" t="str">
        <f t="shared" si="10"/>
        <v/>
      </c>
      <c r="N92" s="28"/>
      <c r="O92" s="70"/>
      <c r="P92" s="70"/>
      <c r="Q92" s="2"/>
    </row>
    <row r="93" spans="1:17" ht="13" x14ac:dyDescent="0.3">
      <c r="A93" s="49"/>
      <c r="B93" s="49"/>
      <c r="C93" s="27"/>
      <c r="D93" s="27"/>
      <c r="E93" s="50"/>
      <c r="F93" s="54"/>
      <c r="G93" s="54"/>
      <c r="H93" s="55"/>
      <c r="I93" s="55"/>
      <c r="J93" s="55"/>
      <c r="K93" s="55"/>
      <c r="L93" s="8" t="str">
        <f t="shared" si="9"/>
        <v/>
      </c>
      <c r="M93" s="12" t="str">
        <f t="shared" si="10"/>
        <v/>
      </c>
      <c r="N93" s="28"/>
      <c r="O93" s="70"/>
      <c r="P93" s="70"/>
      <c r="Q93" s="2"/>
    </row>
    <row r="94" spans="1:17" ht="13" x14ac:dyDescent="0.3">
      <c r="A94" s="49"/>
      <c r="B94" s="49"/>
      <c r="C94" s="27"/>
      <c r="D94" s="27"/>
      <c r="E94" s="50"/>
      <c r="F94" s="54"/>
      <c r="G94" s="54"/>
      <c r="H94" s="55"/>
      <c r="I94" s="55"/>
      <c r="J94" s="55"/>
      <c r="K94" s="55"/>
      <c r="L94" s="8" t="str">
        <f t="shared" si="9"/>
        <v/>
      </c>
      <c r="M94" s="12" t="str">
        <f t="shared" si="10"/>
        <v/>
      </c>
      <c r="N94" s="28"/>
      <c r="O94" s="70"/>
      <c r="P94" s="70"/>
      <c r="Q94" s="2"/>
    </row>
    <row r="95" spans="1:17" ht="13" x14ac:dyDescent="0.3">
      <c r="A95" s="49"/>
      <c r="B95" s="49"/>
      <c r="C95" s="27"/>
      <c r="D95" s="27"/>
      <c r="E95" s="50"/>
      <c r="F95" s="54"/>
      <c r="G95" s="54"/>
      <c r="H95" s="55"/>
      <c r="I95" s="55"/>
      <c r="J95" s="55"/>
      <c r="K95" s="55"/>
      <c r="L95" s="8" t="str">
        <f t="shared" si="9"/>
        <v/>
      </c>
      <c r="M95" s="12" t="str">
        <f t="shared" si="10"/>
        <v/>
      </c>
      <c r="N95" s="28"/>
      <c r="O95" s="70"/>
      <c r="P95" s="70"/>
      <c r="Q95" s="2"/>
    </row>
    <row r="96" spans="1:17" ht="13" x14ac:dyDescent="0.3">
      <c r="A96" s="49"/>
      <c r="B96" s="49"/>
      <c r="C96" s="27"/>
      <c r="D96" s="27"/>
      <c r="E96" s="50"/>
      <c r="F96" s="54"/>
      <c r="G96" s="54"/>
      <c r="H96" s="55"/>
      <c r="I96" s="55"/>
      <c r="J96" s="55"/>
      <c r="K96" s="55"/>
      <c r="L96" s="8" t="str">
        <f t="shared" si="9"/>
        <v/>
      </c>
      <c r="M96" s="12" t="str">
        <f t="shared" si="10"/>
        <v/>
      </c>
      <c r="N96" s="28"/>
      <c r="O96" s="70"/>
      <c r="P96" s="70"/>
      <c r="Q96" s="2"/>
    </row>
    <row r="97" spans="1:17" ht="13" x14ac:dyDescent="0.3">
      <c r="A97" s="49"/>
      <c r="B97" s="49"/>
      <c r="C97" s="27"/>
      <c r="D97" s="27"/>
      <c r="E97" s="50"/>
      <c r="F97" s="54"/>
      <c r="G97" s="54"/>
      <c r="H97" s="55"/>
      <c r="I97" s="55"/>
      <c r="J97" s="55"/>
      <c r="K97" s="55"/>
      <c r="L97" s="8" t="str">
        <f t="shared" si="9"/>
        <v/>
      </c>
      <c r="M97" s="12" t="str">
        <f t="shared" si="10"/>
        <v/>
      </c>
      <c r="N97" s="28"/>
      <c r="O97" s="70"/>
      <c r="P97" s="70"/>
      <c r="Q97" s="2"/>
    </row>
    <row r="98" spans="1:17" ht="13" x14ac:dyDescent="0.3">
      <c r="A98" s="49"/>
      <c r="B98" s="49"/>
      <c r="C98" s="27"/>
      <c r="D98" s="27"/>
      <c r="E98" s="50"/>
      <c r="F98" s="54"/>
      <c r="G98" s="54"/>
      <c r="H98" s="55"/>
      <c r="I98" s="55"/>
      <c r="J98" s="55"/>
      <c r="K98" s="55"/>
      <c r="L98" s="8" t="str">
        <f t="shared" si="9"/>
        <v/>
      </c>
      <c r="M98" s="12" t="str">
        <f t="shared" si="10"/>
        <v/>
      </c>
      <c r="N98" s="28"/>
      <c r="O98" s="70"/>
      <c r="P98" s="70"/>
      <c r="Q98" s="2"/>
    </row>
    <row r="99" spans="1:17" ht="13" x14ac:dyDescent="0.3">
      <c r="A99" s="49"/>
      <c r="B99" s="49"/>
      <c r="C99" s="27"/>
      <c r="D99" s="27"/>
      <c r="E99" s="50"/>
      <c r="F99" s="54"/>
      <c r="G99" s="54"/>
      <c r="H99" s="55"/>
      <c r="I99" s="55"/>
      <c r="J99" s="55"/>
      <c r="K99" s="55"/>
      <c r="L99" s="8" t="str">
        <f t="shared" si="9"/>
        <v/>
      </c>
      <c r="M99" s="12" t="str">
        <f t="shared" si="10"/>
        <v/>
      </c>
      <c r="N99" s="28"/>
      <c r="O99" s="70"/>
      <c r="P99" s="70"/>
      <c r="Q99" s="2"/>
    </row>
    <row r="100" spans="1:17" ht="13" x14ac:dyDescent="0.3">
      <c r="A100" s="49"/>
      <c r="B100" s="49"/>
      <c r="C100" s="27"/>
      <c r="D100" s="27"/>
      <c r="E100" s="50"/>
      <c r="F100" s="54"/>
      <c r="G100" s="54"/>
      <c r="H100" s="55"/>
      <c r="I100" s="55"/>
      <c r="J100" s="55"/>
      <c r="K100" s="55"/>
      <c r="L100" s="8" t="str">
        <f t="shared" si="9"/>
        <v/>
      </c>
      <c r="M100" s="12" t="str">
        <f t="shared" si="10"/>
        <v/>
      </c>
      <c r="N100" s="28"/>
      <c r="O100" s="70"/>
      <c r="P100" s="70"/>
      <c r="Q100" s="2"/>
    </row>
    <row r="101" spans="1:17" ht="13" x14ac:dyDescent="0.3">
      <c r="A101" s="49"/>
      <c r="B101" s="49"/>
      <c r="C101" s="27"/>
      <c r="D101" s="27"/>
      <c r="E101" s="50"/>
      <c r="F101" s="54"/>
      <c r="G101" s="54"/>
      <c r="H101" s="55"/>
      <c r="I101" s="55"/>
      <c r="J101" s="55"/>
      <c r="K101" s="55"/>
      <c r="L101" s="8" t="str">
        <f t="shared" si="9"/>
        <v/>
      </c>
      <c r="M101" s="12" t="str">
        <f t="shared" si="10"/>
        <v/>
      </c>
      <c r="N101" s="28"/>
      <c r="O101" s="70"/>
      <c r="P101" s="70"/>
      <c r="Q101" s="2"/>
    </row>
    <row r="102" spans="1:17" ht="13" x14ac:dyDescent="0.3">
      <c r="A102" s="49"/>
      <c r="B102" s="49"/>
      <c r="C102" s="27"/>
      <c r="D102" s="27"/>
      <c r="E102" s="50"/>
      <c r="F102" s="54"/>
      <c r="G102" s="54"/>
      <c r="H102" s="55"/>
      <c r="I102" s="55"/>
      <c r="J102" s="55"/>
      <c r="K102" s="55"/>
      <c r="L102" s="8" t="str">
        <f t="shared" si="9"/>
        <v/>
      </c>
      <c r="M102" s="12" t="str">
        <f t="shared" si="10"/>
        <v/>
      </c>
      <c r="N102" s="28"/>
      <c r="O102" s="70"/>
      <c r="P102" s="70"/>
      <c r="Q102" s="2"/>
    </row>
    <row r="103" spans="1:17" ht="13" x14ac:dyDescent="0.3">
      <c r="A103" s="49"/>
      <c r="B103" s="49"/>
      <c r="C103" s="27"/>
      <c r="D103" s="27"/>
      <c r="E103" s="50"/>
      <c r="F103" s="54"/>
      <c r="G103" s="54"/>
      <c r="H103" s="55"/>
      <c r="I103" s="55"/>
      <c r="J103" s="55"/>
      <c r="K103" s="55"/>
      <c r="L103" s="8" t="str">
        <f t="shared" si="9"/>
        <v/>
      </c>
      <c r="M103" s="12" t="str">
        <f t="shared" si="10"/>
        <v/>
      </c>
      <c r="N103" s="28"/>
      <c r="O103" s="70"/>
      <c r="P103" s="70"/>
      <c r="Q103" s="2"/>
    </row>
    <row r="104" spans="1:17" ht="13" x14ac:dyDescent="0.3">
      <c r="A104" s="49"/>
      <c r="B104" s="49"/>
      <c r="C104" s="27"/>
      <c r="D104" s="27"/>
      <c r="E104" s="50"/>
      <c r="F104" s="54"/>
      <c r="G104" s="54"/>
      <c r="H104" s="55"/>
      <c r="I104" s="55"/>
      <c r="J104" s="55"/>
      <c r="K104" s="55"/>
      <c r="L104" s="8" t="str">
        <f t="shared" si="9"/>
        <v/>
      </c>
      <c r="M104" s="12" t="str">
        <f t="shared" si="10"/>
        <v/>
      </c>
      <c r="N104" s="28"/>
      <c r="O104" s="70"/>
      <c r="P104" s="70"/>
      <c r="Q104" s="2"/>
    </row>
    <row r="105" spans="1:17" ht="13" x14ac:dyDescent="0.3">
      <c r="A105" s="49"/>
      <c r="B105" s="49"/>
      <c r="C105" s="27"/>
      <c r="D105" s="27"/>
      <c r="E105" s="50"/>
      <c r="F105" s="54"/>
      <c r="G105" s="54"/>
      <c r="H105" s="55"/>
      <c r="I105" s="55"/>
      <c r="J105" s="55"/>
      <c r="K105" s="55"/>
      <c r="L105" s="8" t="str">
        <f t="shared" si="9"/>
        <v/>
      </c>
      <c r="M105" s="12" t="str">
        <f t="shared" si="10"/>
        <v/>
      </c>
      <c r="N105" s="28"/>
      <c r="O105" s="70"/>
      <c r="P105" s="70"/>
      <c r="Q105" s="2"/>
    </row>
    <row r="106" spans="1:17" ht="13" x14ac:dyDescent="0.3">
      <c r="A106" s="49"/>
      <c r="B106" s="49"/>
      <c r="C106" s="27"/>
      <c r="D106" s="27"/>
      <c r="E106" s="50"/>
      <c r="F106" s="54"/>
      <c r="G106" s="54"/>
      <c r="H106" s="55"/>
      <c r="I106" s="55"/>
      <c r="J106" s="55"/>
      <c r="K106" s="55"/>
      <c r="L106" s="8" t="str">
        <f t="shared" si="9"/>
        <v/>
      </c>
      <c r="M106" s="12" t="str">
        <f t="shared" si="10"/>
        <v/>
      </c>
      <c r="N106" s="28"/>
      <c r="O106" s="70"/>
      <c r="P106" s="70"/>
      <c r="Q106" s="2"/>
    </row>
    <row r="107" spans="1:17" ht="13" x14ac:dyDescent="0.3">
      <c r="A107" s="49"/>
      <c r="B107" s="49"/>
      <c r="C107" s="27"/>
      <c r="D107" s="27"/>
      <c r="E107" s="50"/>
      <c r="F107" s="54"/>
      <c r="G107" s="54"/>
      <c r="H107" s="55"/>
      <c r="I107" s="55"/>
      <c r="J107" s="55"/>
      <c r="K107" s="55"/>
      <c r="L107" s="8" t="str">
        <f t="shared" si="9"/>
        <v/>
      </c>
      <c r="M107" s="12" t="str">
        <f t="shared" si="10"/>
        <v/>
      </c>
      <c r="N107" s="28"/>
      <c r="O107" s="70"/>
      <c r="P107" s="70"/>
      <c r="Q107" s="2"/>
    </row>
    <row r="108" spans="1:17" ht="13" x14ac:dyDescent="0.3">
      <c r="A108" s="49"/>
      <c r="B108" s="49"/>
      <c r="C108" s="27"/>
      <c r="D108" s="27"/>
      <c r="E108" s="50"/>
      <c r="F108" s="54"/>
      <c r="G108" s="54"/>
      <c r="H108" s="55"/>
      <c r="I108" s="55"/>
      <c r="J108" s="55"/>
      <c r="K108" s="55"/>
      <c r="L108" s="8" t="str">
        <f t="shared" si="9"/>
        <v/>
      </c>
      <c r="M108" s="12" t="str">
        <f t="shared" si="10"/>
        <v/>
      </c>
      <c r="N108" s="28"/>
      <c r="O108" s="70"/>
      <c r="P108" s="70"/>
      <c r="Q108" s="2"/>
    </row>
    <row r="109" spans="1:17" ht="13" x14ac:dyDescent="0.3">
      <c r="A109" s="49"/>
      <c r="B109" s="49"/>
      <c r="C109" s="27"/>
      <c r="D109" s="27"/>
      <c r="E109" s="50"/>
      <c r="F109" s="54"/>
      <c r="G109" s="54"/>
      <c r="H109" s="55"/>
      <c r="I109" s="55"/>
      <c r="J109" s="55"/>
      <c r="K109" s="55"/>
      <c r="L109" s="8" t="str">
        <f t="shared" si="9"/>
        <v/>
      </c>
      <c r="M109" s="12" t="str">
        <f t="shared" si="10"/>
        <v/>
      </c>
      <c r="N109" s="28"/>
      <c r="O109" s="70"/>
      <c r="P109" s="70"/>
      <c r="Q109" s="2"/>
    </row>
    <row r="110" spans="1:17" ht="13" x14ac:dyDescent="0.3">
      <c r="A110" s="49"/>
      <c r="B110" s="49"/>
      <c r="C110" s="27"/>
      <c r="D110" s="27"/>
      <c r="E110" s="50"/>
      <c r="F110" s="54"/>
      <c r="G110" s="54"/>
      <c r="H110" s="55"/>
      <c r="I110" s="55"/>
      <c r="J110" s="55"/>
      <c r="K110" s="55"/>
      <c r="L110" s="8" t="str">
        <f t="shared" si="9"/>
        <v/>
      </c>
      <c r="M110" s="12" t="str">
        <f t="shared" si="10"/>
        <v/>
      </c>
      <c r="N110" s="28"/>
      <c r="O110" s="70"/>
      <c r="P110" s="70"/>
      <c r="Q110" s="2"/>
    </row>
    <row r="111" spans="1:17" ht="13" x14ac:dyDescent="0.3">
      <c r="A111" s="49"/>
      <c r="B111" s="49"/>
      <c r="C111" s="27"/>
      <c r="D111" s="27"/>
      <c r="E111" s="50"/>
      <c r="F111" s="54"/>
      <c r="G111" s="54"/>
      <c r="H111" s="55"/>
      <c r="I111" s="55"/>
      <c r="J111" s="55"/>
      <c r="K111" s="55"/>
      <c r="L111" s="8" t="str">
        <f t="shared" si="9"/>
        <v/>
      </c>
      <c r="M111" s="12" t="str">
        <f t="shared" si="10"/>
        <v/>
      </c>
      <c r="N111" s="28"/>
      <c r="O111" s="70"/>
      <c r="P111" s="70"/>
      <c r="Q111" s="2"/>
    </row>
    <row r="112" spans="1:17" ht="13" x14ac:dyDescent="0.3">
      <c r="A112" s="49"/>
      <c r="B112" s="49"/>
      <c r="C112" s="27"/>
      <c r="D112" s="27"/>
      <c r="E112" s="50"/>
      <c r="F112" s="54"/>
      <c r="G112" s="54"/>
      <c r="H112" s="55"/>
      <c r="I112" s="55"/>
      <c r="J112" s="55"/>
      <c r="K112" s="55"/>
      <c r="L112" s="8" t="str">
        <f t="shared" si="9"/>
        <v/>
      </c>
      <c r="M112" s="12" t="str">
        <f t="shared" si="10"/>
        <v/>
      </c>
      <c r="N112" s="28"/>
      <c r="O112" s="70"/>
      <c r="P112" s="70"/>
      <c r="Q112" s="2"/>
    </row>
    <row r="113" spans="1:17" ht="13" x14ac:dyDescent="0.3">
      <c r="A113" s="49"/>
      <c r="B113" s="49"/>
      <c r="C113" s="27"/>
      <c r="D113" s="27"/>
      <c r="E113" s="50"/>
      <c r="F113" s="54"/>
      <c r="G113" s="54"/>
      <c r="H113" s="55"/>
      <c r="I113" s="55"/>
      <c r="J113" s="55"/>
      <c r="K113" s="55"/>
      <c r="L113" s="8" t="str">
        <f t="shared" si="9"/>
        <v/>
      </c>
      <c r="M113" s="12" t="str">
        <f t="shared" si="10"/>
        <v/>
      </c>
      <c r="N113" s="28"/>
      <c r="O113" s="70"/>
      <c r="P113" s="70"/>
      <c r="Q113" s="2"/>
    </row>
    <row r="114" spans="1:17" ht="13" x14ac:dyDescent="0.3">
      <c r="A114" s="49"/>
      <c r="B114" s="49"/>
      <c r="C114" s="27"/>
      <c r="D114" s="27"/>
      <c r="E114" s="50"/>
      <c r="F114" s="54"/>
      <c r="G114" s="54"/>
      <c r="H114" s="55"/>
      <c r="I114" s="55"/>
      <c r="J114" s="55"/>
      <c r="K114" s="55"/>
      <c r="L114" s="8" t="str">
        <f t="shared" si="9"/>
        <v/>
      </c>
      <c r="M114" s="12" t="str">
        <f t="shared" si="10"/>
        <v/>
      </c>
      <c r="N114" s="28"/>
      <c r="O114" s="70"/>
      <c r="P114" s="70"/>
      <c r="Q114" s="2"/>
    </row>
    <row r="115" spans="1:17" ht="13" x14ac:dyDescent="0.3">
      <c r="A115" s="49"/>
      <c r="B115" s="49"/>
      <c r="C115" s="27"/>
      <c r="D115" s="27"/>
      <c r="E115" s="50"/>
      <c r="F115" s="54"/>
      <c r="G115" s="54"/>
      <c r="H115" s="55"/>
      <c r="I115" s="55"/>
      <c r="J115" s="55"/>
      <c r="K115" s="55"/>
      <c r="L115" s="8" t="str">
        <f t="shared" si="9"/>
        <v/>
      </c>
      <c r="M115" s="12" t="str">
        <f t="shared" si="10"/>
        <v/>
      </c>
      <c r="N115" s="28"/>
      <c r="O115" s="70"/>
      <c r="P115" s="70"/>
      <c r="Q115" s="2"/>
    </row>
    <row r="116" spans="1:17" ht="13" x14ac:dyDescent="0.3">
      <c r="A116" s="49"/>
      <c r="B116" s="49"/>
      <c r="C116" s="27"/>
      <c r="D116" s="27"/>
      <c r="E116" s="50"/>
      <c r="F116" s="54"/>
      <c r="G116" s="54"/>
      <c r="H116" s="55"/>
      <c r="I116" s="55"/>
      <c r="J116" s="55"/>
      <c r="K116" s="55"/>
      <c r="L116" s="8" t="str">
        <f t="shared" si="9"/>
        <v/>
      </c>
      <c r="M116" s="12" t="str">
        <f t="shared" si="10"/>
        <v/>
      </c>
      <c r="N116" s="28"/>
      <c r="O116" s="70"/>
      <c r="P116" s="70"/>
      <c r="Q116" s="2"/>
    </row>
    <row r="117" spans="1:17" ht="13" x14ac:dyDescent="0.3">
      <c r="A117" s="49"/>
      <c r="B117" s="49"/>
      <c r="C117" s="27"/>
      <c r="D117" s="27"/>
      <c r="E117" s="50"/>
      <c r="F117" s="54"/>
      <c r="G117" s="54"/>
      <c r="H117" s="55"/>
      <c r="I117" s="55"/>
      <c r="J117" s="55"/>
      <c r="K117" s="55"/>
      <c r="L117" s="8" t="str">
        <f t="shared" si="9"/>
        <v/>
      </c>
      <c r="M117" s="12" t="str">
        <f t="shared" si="10"/>
        <v/>
      </c>
      <c r="N117" s="28"/>
      <c r="O117" s="70"/>
      <c r="P117" s="70"/>
      <c r="Q117" s="2"/>
    </row>
    <row r="118" spans="1:17" ht="13" x14ac:dyDescent="0.3">
      <c r="A118" s="49"/>
      <c r="B118" s="49"/>
      <c r="C118" s="27"/>
      <c r="D118" s="27"/>
      <c r="E118" s="50"/>
      <c r="F118" s="54"/>
      <c r="G118" s="54"/>
      <c r="H118" s="55"/>
      <c r="I118" s="55"/>
      <c r="J118" s="55"/>
      <c r="K118" s="55"/>
      <c r="L118" s="8" t="str">
        <f t="shared" si="9"/>
        <v/>
      </c>
      <c r="M118" s="12" t="str">
        <f t="shared" si="10"/>
        <v/>
      </c>
      <c r="N118" s="28"/>
      <c r="O118" s="70"/>
      <c r="P118" s="70"/>
      <c r="Q118" s="2"/>
    </row>
    <row r="119" spans="1:17" ht="13" x14ac:dyDescent="0.3">
      <c r="A119" s="49"/>
      <c r="B119" s="49"/>
      <c r="C119" s="27"/>
      <c r="D119" s="27"/>
      <c r="E119" s="50"/>
      <c r="F119" s="54"/>
      <c r="G119" s="54"/>
      <c r="H119" s="55"/>
      <c r="I119" s="55"/>
      <c r="J119" s="55"/>
      <c r="K119" s="55"/>
      <c r="L119" s="8" t="str">
        <f t="shared" si="9"/>
        <v/>
      </c>
      <c r="M119" s="12" t="str">
        <f t="shared" si="10"/>
        <v/>
      </c>
      <c r="N119" s="28"/>
      <c r="O119" s="70"/>
      <c r="P119" s="70"/>
      <c r="Q119" s="2"/>
    </row>
    <row r="120" spans="1:17" ht="13" x14ac:dyDescent="0.3">
      <c r="A120" s="49"/>
      <c r="B120" s="49"/>
      <c r="C120" s="27"/>
      <c r="D120" s="27"/>
      <c r="E120" s="50"/>
      <c r="F120" s="54"/>
      <c r="G120" s="54"/>
      <c r="H120" s="55"/>
      <c r="I120" s="55"/>
      <c r="J120" s="55"/>
      <c r="K120" s="55"/>
      <c r="L120" s="8" t="str">
        <f t="shared" ref="L120:L151" si="11">IF(F120&lt;&gt;"",IF(SUM(F120:K120)&gt;887,"DNF",SUM(F120:K120)),"")</f>
        <v/>
      </c>
      <c r="M120" s="12" t="str">
        <f t="shared" si="10"/>
        <v/>
      </c>
      <c r="N120" s="28"/>
      <c r="O120" s="70"/>
      <c r="P120" s="70"/>
      <c r="Q120" s="2"/>
    </row>
    <row r="121" spans="1:17" ht="13" x14ac:dyDescent="0.3">
      <c r="A121" s="49"/>
      <c r="B121" s="49"/>
      <c r="C121" s="27"/>
      <c r="D121" s="27"/>
      <c r="E121" s="50"/>
      <c r="F121" s="54"/>
      <c r="G121" s="54"/>
      <c r="H121" s="55"/>
      <c r="I121" s="55"/>
      <c r="J121" s="55"/>
      <c r="K121" s="55"/>
      <c r="L121" s="8" t="str">
        <f t="shared" si="11"/>
        <v/>
      </c>
      <c r="M121" s="12" t="str">
        <f t="shared" si="10"/>
        <v/>
      </c>
      <c r="N121" s="28"/>
      <c r="O121" s="70"/>
      <c r="P121" s="70"/>
      <c r="Q121" s="2"/>
    </row>
    <row r="122" spans="1:17" ht="13" x14ac:dyDescent="0.3">
      <c r="A122" s="49"/>
      <c r="B122" s="49"/>
      <c r="C122" s="27"/>
      <c r="D122" s="27"/>
      <c r="E122" s="50"/>
      <c r="F122" s="54"/>
      <c r="G122" s="54"/>
      <c r="H122" s="55"/>
      <c r="I122" s="55"/>
      <c r="J122" s="55"/>
      <c r="K122" s="55"/>
      <c r="L122" s="8" t="str">
        <f t="shared" si="11"/>
        <v/>
      </c>
      <c r="M122" s="12" t="str">
        <f t="shared" si="10"/>
        <v/>
      </c>
      <c r="N122" s="28"/>
      <c r="O122" s="70"/>
      <c r="P122" s="70"/>
      <c r="Q122" s="2"/>
    </row>
    <row r="123" spans="1:17" ht="13" x14ac:dyDescent="0.3">
      <c r="A123" s="49"/>
      <c r="B123" s="49"/>
      <c r="C123" s="27"/>
      <c r="D123" s="27"/>
      <c r="E123" s="50"/>
      <c r="F123" s="54"/>
      <c r="G123" s="54"/>
      <c r="H123" s="55"/>
      <c r="I123" s="55"/>
      <c r="J123" s="55"/>
      <c r="K123" s="55"/>
      <c r="L123" s="8" t="str">
        <f t="shared" si="11"/>
        <v/>
      </c>
      <c r="M123" s="12" t="str">
        <f t="shared" si="10"/>
        <v/>
      </c>
      <c r="N123" s="28"/>
      <c r="O123" s="70"/>
      <c r="P123" s="70"/>
      <c r="Q123" s="2"/>
    </row>
    <row r="124" spans="1:17" ht="13" x14ac:dyDescent="0.3">
      <c r="A124" s="49"/>
      <c r="B124" s="49"/>
      <c r="C124" s="27"/>
      <c r="D124" s="27"/>
      <c r="E124" s="50"/>
      <c r="F124" s="54"/>
      <c r="G124" s="54"/>
      <c r="H124" s="55"/>
      <c r="I124" s="55"/>
      <c r="J124" s="55"/>
      <c r="K124" s="55"/>
      <c r="L124" s="8" t="str">
        <f t="shared" si="11"/>
        <v/>
      </c>
      <c r="M124" s="12" t="str">
        <f t="shared" si="10"/>
        <v/>
      </c>
      <c r="N124" s="28"/>
      <c r="O124" s="70"/>
      <c r="P124" s="70"/>
      <c r="Q124" s="2"/>
    </row>
    <row r="125" spans="1:17" ht="13" x14ac:dyDescent="0.3">
      <c r="A125" s="49"/>
      <c r="B125" s="49"/>
      <c r="C125" s="27"/>
      <c r="D125" s="27"/>
      <c r="E125" s="50"/>
      <c r="F125" s="54"/>
      <c r="G125" s="54"/>
      <c r="H125" s="55"/>
      <c r="I125" s="55"/>
      <c r="J125" s="55"/>
      <c r="K125" s="55"/>
      <c r="L125" s="8" t="str">
        <f t="shared" si="11"/>
        <v/>
      </c>
      <c r="M125" s="12" t="str">
        <f t="shared" si="10"/>
        <v/>
      </c>
      <c r="N125" s="28"/>
      <c r="O125" s="70"/>
      <c r="P125" s="70"/>
      <c r="Q125" s="2"/>
    </row>
    <row r="126" spans="1:17" ht="13" x14ac:dyDescent="0.3">
      <c r="A126" s="49"/>
      <c r="B126" s="49"/>
      <c r="C126" s="27"/>
      <c r="D126" s="27"/>
      <c r="E126" s="50"/>
      <c r="F126" s="54"/>
      <c r="G126" s="54"/>
      <c r="H126" s="55"/>
      <c r="I126" s="55"/>
      <c r="J126" s="55"/>
      <c r="K126" s="55"/>
      <c r="L126" s="8" t="str">
        <f t="shared" si="11"/>
        <v/>
      </c>
      <c r="M126" s="12" t="str">
        <f t="shared" si="10"/>
        <v/>
      </c>
      <c r="N126" s="28"/>
      <c r="O126" s="70"/>
      <c r="P126" s="70"/>
      <c r="Q126" s="2"/>
    </row>
    <row r="127" spans="1:17" ht="13" x14ac:dyDescent="0.3">
      <c r="A127" s="49"/>
      <c r="B127" s="49"/>
      <c r="C127" s="27"/>
      <c r="D127" s="27"/>
      <c r="E127" s="50"/>
      <c r="F127" s="54"/>
      <c r="G127" s="54"/>
      <c r="H127" s="55"/>
      <c r="I127" s="55"/>
      <c r="J127" s="55"/>
      <c r="K127" s="55"/>
      <c r="L127" s="8" t="str">
        <f t="shared" si="11"/>
        <v/>
      </c>
      <c r="M127" s="12" t="str">
        <f t="shared" si="10"/>
        <v/>
      </c>
      <c r="N127" s="28"/>
      <c r="O127" s="70"/>
      <c r="P127" s="70"/>
      <c r="Q127" s="2"/>
    </row>
    <row r="128" spans="1:17" ht="13" x14ac:dyDescent="0.3">
      <c r="A128" s="49"/>
      <c r="B128" s="49"/>
      <c r="C128" s="27"/>
      <c r="D128" s="27"/>
      <c r="E128" s="50"/>
      <c r="F128" s="54"/>
      <c r="G128" s="54"/>
      <c r="H128" s="55"/>
      <c r="I128" s="55"/>
      <c r="J128" s="55"/>
      <c r="K128" s="55"/>
      <c r="L128" s="8" t="str">
        <f t="shared" si="11"/>
        <v/>
      </c>
      <c r="M128" s="12" t="str">
        <f t="shared" si="10"/>
        <v/>
      </c>
      <c r="N128" s="28"/>
      <c r="O128" s="70"/>
      <c r="P128" s="70"/>
      <c r="Q128" s="2"/>
    </row>
    <row r="129" spans="1:17" ht="13" x14ac:dyDescent="0.3">
      <c r="A129" s="49"/>
      <c r="B129" s="49"/>
      <c r="C129" s="27"/>
      <c r="D129" s="27"/>
      <c r="E129" s="50"/>
      <c r="F129" s="54"/>
      <c r="G129" s="54"/>
      <c r="H129" s="55"/>
      <c r="I129" s="55"/>
      <c r="J129" s="55"/>
      <c r="K129" s="55"/>
      <c r="L129" s="8" t="str">
        <f t="shared" si="11"/>
        <v/>
      </c>
      <c r="M129" s="12" t="str">
        <f t="shared" si="10"/>
        <v/>
      </c>
      <c r="N129" s="28"/>
      <c r="O129" s="70"/>
      <c r="P129" s="70"/>
      <c r="Q129" s="2"/>
    </row>
    <row r="130" spans="1:17" ht="13" x14ac:dyDescent="0.3">
      <c r="A130" s="49"/>
      <c r="B130" s="49"/>
      <c r="C130" s="27"/>
      <c r="D130" s="27"/>
      <c r="E130" s="50"/>
      <c r="F130" s="54"/>
      <c r="G130" s="54"/>
      <c r="H130" s="55"/>
      <c r="I130" s="55"/>
      <c r="J130" s="55"/>
      <c r="K130" s="55"/>
      <c r="L130" s="8" t="str">
        <f t="shared" si="11"/>
        <v/>
      </c>
      <c r="M130" s="12" t="str">
        <f t="shared" si="10"/>
        <v/>
      </c>
      <c r="N130" s="28"/>
      <c r="O130" s="70"/>
      <c r="P130" s="70"/>
      <c r="Q130" s="2"/>
    </row>
    <row r="131" spans="1:17" ht="13" x14ac:dyDescent="0.3">
      <c r="A131" s="49"/>
      <c r="B131" s="49"/>
      <c r="C131" s="27"/>
      <c r="D131" s="27"/>
      <c r="E131" s="50"/>
      <c r="F131" s="54"/>
      <c r="G131" s="54"/>
      <c r="H131" s="55"/>
      <c r="I131" s="55"/>
      <c r="J131" s="55"/>
      <c r="K131" s="55"/>
      <c r="L131" s="8" t="str">
        <f t="shared" si="11"/>
        <v/>
      </c>
      <c r="M131" s="12" t="str">
        <f t="shared" si="10"/>
        <v/>
      </c>
      <c r="N131" s="28"/>
      <c r="O131" s="70"/>
      <c r="P131" s="70"/>
      <c r="Q131" s="2"/>
    </row>
    <row r="132" spans="1:17" ht="13" x14ac:dyDescent="0.3">
      <c r="A132" s="49"/>
      <c r="B132" s="49"/>
      <c r="C132" s="27"/>
      <c r="D132" s="27"/>
      <c r="E132" s="50"/>
      <c r="F132" s="54"/>
      <c r="G132" s="54"/>
      <c r="H132" s="55"/>
      <c r="I132" s="55"/>
      <c r="J132" s="55"/>
      <c r="K132" s="55"/>
      <c r="L132" s="8" t="str">
        <f t="shared" si="11"/>
        <v/>
      </c>
      <c r="M132" s="12" t="str">
        <f t="shared" si="10"/>
        <v/>
      </c>
      <c r="N132" s="28"/>
      <c r="O132" s="70"/>
      <c r="P132" s="70"/>
      <c r="Q132" s="2"/>
    </row>
    <row r="133" spans="1:17" ht="13" x14ac:dyDescent="0.3">
      <c r="A133" s="49"/>
      <c r="B133" s="49"/>
      <c r="C133" s="27"/>
      <c r="D133" s="27"/>
      <c r="E133" s="50"/>
      <c r="F133" s="54"/>
      <c r="G133" s="54"/>
      <c r="H133" s="55"/>
      <c r="I133" s="55"/>
      <c r="J133" s="55"/>
      <c r="K133" s="55"/>
      <c r="L133" s="8" t="str">
        <f t="shared" si="11"/>
        <v/>
      </c>
      <c r="M133" s="12" t="str">
        <f t="shared" si="10"/>
        <v/>
      </c>
      <c r="N133" s="28"/>
      <c r="O133" s="70"/>
      <c r="P133" s="70"/>
      <c r="Q133" s="2"/>
    </row>
    <row r="134" spans="1:17" ht="13" x14ac:dyDescent="0.3">
      <c r="A134" s="49"/>
      <c r="B134" s="49"/>
      <c r="C134" s="27"/>
      <c r="D134" s="27"/>
      <c r="E134" s="50"/>
      <c r="F134" s="54"/>
      <c r="G134" s="54"/>
      <c r="H134" s="55"/>
      <c r="I134" s="55"/>
      <c r="J134" s="55"/>
      <c r="K134" s="55"/>
      <c r="L134" s="8" t="str">
        <f t="shared" si="11"/>
        <v/>
      </c>
      <c r="M134" s="12" t="str">
        <f t="shared" si="10"/>
        <v/>
      </c>
      <c r="N134" s="28"/>
      <c r="O134" s="70"/>
      <c r="P134" s="70"/>
      <c r="Q134" s="2"/>
    </row>
    <row r="135" spans="1:17" ht="13" x14ac:dyDescent="0.3">
      <c r="A135" s="49"/>
      <c r="B135" s="49"/>
      <c r="C135" s="27"/>
      <c r="D135" s="27"/>
      <c r="E135" s="50"/>
      <c r="F135" s="54"/>
      <c r="G135" s="54"/>
      <c r="H135" s="55"/>
      <c r="I135" s="55"/>
      <c r="J135" s="55"/>
      <c r="K135" s="55"/>
      <c r="L135" s="8" t="str">
        <f t="shared" si="11"/>
        <v/>
      </c>
      <c r="M135" s="12" t="str">
        <f t="shared" si="10"/>
        <v/>
      </c>
      <c r="N135" s="28"/>
      <c r="O135" s="70"/>
      <c r="P135" s="70"/>
      <c r="Q135" s="2"/>
    </row>
    <row r="136" spans="1:17" ht="13" x14ac:dyDescent="0.3">
      <c r="A136" s="49"/>
      <c r="B136" s="49"/>
      <c r="C136" s="27"/>
      <c r="D136" s="27"/>
      <c r="E136" s="50"/>
      <c r="F136" s="54"/>
      <c r="G136" s="54"/>
      <c r="H136" s="55"/>
      <c r="I136" s="55"/>
      <c r="J136" s="55"/>
      <c r="K136" s="55"/>
      <c r="L136" s="8" t="str">
        <f t="shared" si="11"/>
        <v/>
      </c>
      <c r="M136" s="12" t="str">
        <f t="shared" si="10"/>
        <v/>
      </c>
      <c r="N136" s="28"/>
      <c r="O136" s="70"/>
      <c r="P136" s="70"/>
      <c r="Q136" s="2"/>
    </row>
    <row r="137" spans="1:17" ht="13" x14ac:dyDescent="0.3">
      <c r="A137" s="49"/>
      <c r="B137" s="49"/>
      <c r="C137" s="27"/>
      <c r="D137" s="27"/>
      <c r="E137" s="50"/>
      <c r="F137" s="54"/>
      <c r="G137" s="54"/>
      <c r="H137" s="55"/>
      <c r="I137" s="55"/>
      <c r="J137" s="55"/>
      <c r="K137" s="55"/>
      <c r="L137" s="8" t="str">
        <f t="shared" si="11"/>
        <v/>
      </c>
      <c r="M137" s="12" t="str">
        <f t="shared" si="10"/>
        <v/>
      </c>
      <c r="N137" s="28"/>
      <c r="O137" s="70"/>
      <c r="P137" s="70"/>
      <c r="Q137" s="2"/>
    </row>
    <row r="138" spans="1:17" ht="13" x14ac:dyDescent="0.3">
      <c r="A138" s="49"/>
      <c r="B138" s="49"/>
      <c r="C138" s="27"/>
      <c r="D138" s="27"/>
      <c r="E138" s="50"/>
      <c r="F138" s="54"/>
      <c r="G138" s="54"/>
      <c r="H138" s="55"/>
      <c r="I138" s="55"/>
      <c r="J138" s="55"/>
      <c r="K138" s="55"/>
      <c r="L138" s="8" t="str">
        <f t="shared" si="11"/>
        <v/>
      </c>
      <c r="M138" s="12" t="str">
        <f t="shared" si="10"/>
        <v/>
      </c>
      <c r="N138" s="28"/>
      <c r="O138" s="70"/>
      <c r="P138" s="70"/>
      <c r="Q138" s="2"/>
    </row>
    <row r="139" spans="1:17" ht="13" x14ac:dyDescent="0.3">
      <c r="A139" s="49"/>
      <c r="B139" s="49"/>
      <c r="C139" s="27"/>
      <c r="D139" s="27"/>
      <c r="E139" s="50"/>
      <c r="F139" s="54"/>
      <c r="G139" s="54"/>
      <c r="H139" s="55"/>
      <c r="I139" s="55"/>
      <c r="J139" s="55"/>
      <c r="K139" s="55"/>
      <c r="L139" s="8" t="str">
        <f t="shared" si="11"/>
        <v/>
      </c>
      <c r="M139" s="12" t="str">
        <f t="shared" si="10"/>
        <v/>
      </c>
      <c r="N139" s="28"/>
      <c r="O139" s="70"/>
      <c r="P139" s="70"/>
      <c r="Q139" s="2"/>
    </row>
    <row r="140" spans="1:17" ht="13" x14ac:dyDescent="0.3">
      <c r="A140" s="49"/>
      <c r="B140" s="49"/>
      <c r="C140" s="27"/>
      <c r="D140" s="27"/>
      <c r="E140" s="50"/>
      <c r="F140" s="54"/>
      <c r="G140" s="54"/>
      <c r="H140" s="55"/>
      <c r="I140" s="55"/>
      <c r="J140" s="55"/>
      <c r="K140" s="55"/>
      <c r="L140" s="8" t="str">
        <f t="shared" si="11"/>
        <v/>
      </c>
      <c r="M140" s="12" t="str">
        <f t="shared" si="10"/>
        <v/>
      </c>
      <c r="N140" s="28"/>
      <c r="O140" s="70"/>
      <c r="P140" s="70"/>
      <c r="Q140" s="2"/>
    </row>
    <row r="141" spans="1:17" ht="13" x14ac:dyDescent="0.3">
      <c r="A141" s="49"/>
      <c r="B141" s="49"/>
      <c r="C141" s="27"/>
      <c r="D141" s="27"/>
      <c r="E141" s="50"/>
      <c r="F141" s="54"/>
      <c r="G141" s="54"/>
      <c r="H141" s="55"/>
      <c r="I141" s="55"/>
      <c r="J141" s="55"/>
      <c r="K141" s="55"/>
      <c r="L141" s="8" t="str">
        <f t="shared" si="11"/>
        <v/>
      </c>
      <c r="M141" s="12" t="str">
        <f t="shared" si="10"/>
        <v/>
      </c>
      <c r="N141" s="28"/>
      <c r="O141" s="70"/>
      <c r="P141" s="70"/>
      <c r="Q141" s="2"/>
    </row>
    <row r="142" spans="1:17" ht="13" x14ac:dyDescent="0.3">
      <c r="A142" s="49"/>
      <c r="B142" s="49"/>
      <c r="C142" s="27"/>
      <c r="D142" s="27"/>
      <c r="E142" s="50"/>
      <c r="F142" s="54"/>
      <c r="G142" s="54"/>
      <c r="H142" s="55"/>
      <c r="I142" s="55"/>
      <c r="J142" s="55"/>
      <c r="K142" s="55"/>
      <c r="L142" s="8" t="str">
        <f t="shared" si="11"/>
        <v/>
      </c>
      <c r="M142" s="12" t="str">
        <f t="shared" si="10"/>
        <v/>
      </c>
      <c r="N142" s="28"/>
      <c r="O142" s="70"/>
      <c r="P142" s="70"/>
      <c r="Q142" s="2"/>
    </row>
    <row r="143" spans="1:17" ht="13" x14ac:dyDescent="0.3">
      <c r="A143" s="49"/>
      <c r="B143" s="49"/>
      <c r="C143" s="27"/>
      <c r="D143" s="27"/>
      <c r="E143" s="50"/>
      <c r="F143" s="54"/>
      <c r="G143" s="54"/>
      <c r="H143" s="55"/>
      <c r="I143" s="55"/>
      <c r="J143" s="55"/>
      <c r="K143" s="55"/>
      <c r="L143" s="8" t="str">
        <f t="shared" si="11"/>
        <v/>
      </c>
      <c r="M143" s="12" t="str">
        <f t="shared" si="10"/>
        <v/>
      </c>
      <c r="N143" s="28"/>
      <c r="O143" s="70"/>
      <c r="P143" s="70"/>
      <c r="Q143" s="2"/>
    </row>
    <row r="144" spans="1:17" ht="13" x14ac:dyDescent="0.3">
      <c r="A144" s="49"/>
      <c r="B144" s="49"/>
      <c r="C144" s="27"/>
      <c r="D144" s="27"/>
      <c r="E144" s="50"/>
      <c r="F144" s="54"/>
      <c r="G144" s="54"/>
      <c r="H144" s="55"/>
      <c r="I144" s="55"/>
      <c r="J144" s="55"/>
      <c r="K144" s="55"/>
      <c r="L144" s="8" t="str">
        <f t="shared" si="11"/>
        <v/>
      </c>
      <c r="M144" s="12" t="str">
        <f t="shared" si="10"/>
        <v/>
      </c>
      <c r="N144" s="28"/>
      <c r="O144" s="70"/>
      <c r="P144" s="70"/>
      <c r="Q144" s="2"/>
    </row>
    <row r="145" spans="1:17" ht="13" x14ac:dyDescent="0.3">
      <c r="A145" s="49"/>
      <c r="B145" s="49"/>
      <c r="C145" s="27"/>
      <c r="D145" s="27"/>
      <c r="E145" s="50"/>
      <c r="F145" s="54"/>
      <c r="G145" s="54"/>
      <c r="H145" s="55"/>
      <c r="I145" s="55"/>
      <c r="J145" s="55"/>
      <c r="K145" s="55"/>
      <c r="L145" s="8" t="str">
        <f t="shared" si="11"/>
        <v/>
      </c>
      <c r="M145" s="12" t="str">
        <f t="shared" si="10"/>
        <v/>
      </c>
      <c r="N145" s="28"/>
      <c r="O145" s="70"/>
      <c r="P145" s="70"/>
      <c r="Q145" s="2"/>
    </row>
    <row r="146" spans="1:17" ht="13" x14ac:dyDescent="0.3">
      <c r="A146" s="49"/>
      <c r="B146" s="49"/>
      <c r="C146" s="27"/>
      <c r="D146" s="27"/>
      <c r="E146" s="50"/>
      <c r="F146" s="54"/>
      <c r="G146" s="54"/>
      <c r="H146" s="55"/>
      <c r="I146" s="55"/>
      <c r="J146" s="55"/>
      <c r="K146" s="55"/>
      <c r="L146" s="8" t="str">
        <f t="shared" si="11"/>
        <v/>
      </c>
      <c r="M146" s="12" t="str">
        <f t="shared" si="10"/>
        <v/>
      </c>
      <c r="N146" s="28"/>
      <c r="O146" s="70"/>
      <c r="P146" s="70"/>
      <c r="Q146" s="2"/>
    </row>
    <row r="147" spans="1:17" ht="13" x14ac:dyDescent="0.3">
      <c r="A147" s="49"/>
      <c r="B147" s="49"/>
      <c r="C147" s="27"/>
      <c r="D147" s="27"/>
      <c r="E147" s="50"/>
      <c r="F147" s="54"/>
      <c r="G147" s="54"/>
      <c r="H147" s="55"/>
      <c r="I147" s="55"/>
      <c r="J147" s="55"/>
      <c r="K147" s="55"/>
      <c r="L147" s="8" t="str">
        <f t="shared" si="11"/>
        <v/>
      </c>
      <c r="M147" s="12" t="str">
        <f t="shared" si="10"/>
        <v/>
      </c>
      <c r="N147" s="28"/>
      <c r="O147" s="70"/>
      <c r="P147" s="70"/>
      <c r="Q147" s="2"/>
    </row>
    <row r="148" spans="1:17" ht="13" x14ac:dyDescent="0.3">
      <c r="A148" s="49"/>
      <c r="B148" s="49"/>
      <c r="C148" s="27"/>
      <c r="D148" s="27"/>
      <c r="E148" s="50"/>
      <c r="F148" s="54"/>
      <c r="G148" s="54"/>
      <c r="H148" s="55"/>
      <c r="I148" s="55"/>
      <c r="J148" s="55"/>
      <c r="K148" s="55"/>
      <c r="L148" s="8" t="str">
        <f t="shared" si="11"/>
        <v/>
      </c>
      <c r="M148" s="12" t="str">
        <f t="shared" si="10"/>
        <v/>
      </c>
      <c r="N148" s="28"/>
      <c r="O148" s="70"/>
      <c r="P148" s="70"/>
      <c r="Q148" s="2"/>
    </row>
    <row r="149" spans="1:17" ht="13" x14ac:dyDescent="0.3">
      <c r="A149" s="49"/>
      <c r="B149" s="49"/>
      <c r="C149" s="27"/>
      <c r="D149" s="27"/>
      <c r="E149" s="50"/>
      <c r="F149" s="54"/>
      <c r="G149" s="54"/>
      <c r="H149" s="55"/>
      <c r="I149" s="55"/>
      <c r="J149" s="55"/>
      <c r="K149" s="55"/>
      <c r="L149" s="8" t="str">
        <f t="shared" si="11"/>
        <v/>
      </c>
      <c r="M149" s="12" t="str">
        <f t="shared" si="10"/>
        <v/>
      </c>
      <c r="N149" s="28"/>
      <c r="O149" s="70"/>
      <c r="P149" s="70"/>
      <c r="Q149" s="2"/>
    </row>
    <row r="150" spans="1:17" ht="13" x14ac:dyDescent="0.3">
      <c r="A150" s="49"/>
      <c r="B150" s="49"/>
      <c r="C150" s="27"/>
      <c r="D150" s="27"/>
      <c r="E150" s="50"/>
      <c r="F150" s="54"/>
      <c r="G150" s="54"/>
      <c r="H150" s="55"/>
      <c r="I150" s="55"/>
      <c r="J150" s="55"/>
      <c r="K150" s="55"/>
      <c r="L150" s="8" t="str">
        <f t="shared" si="11"/>
        <v/>
      </c>
      <c r="M150" s="12" t="str">
        <f t="shared" si="10"/>
        <v/>
      </c>
      <c r="N150" s="28"/>
      <c r="O150" s="70"/>
      <c r="P150" s="70"/>
      <c r="Q150" s="2"/>
    </row>
    <row r="151" spans="1:17" ht="13" x14ac:dyDescent="0.3">
      <c r="A151" s="49"/>
      <c r="B151" s="49"/>
      <c r="C151" s="27"/>
      <c r="D151" s="27"/>
      <c r="E151" s="50"/>
      <c r="F151" s="54"/>
      <c r="G151" s="54"/>
      <c r="H151" s="55"/>
      <c r="I151" s="55"/>
      <c r="J151" s="55"/>
      <c r="K151" s="55"/>
      <c r="L151" s="8" t="str">
        <f t="shared" si="11"/>
        <v/>
      </c>
      <c r="M151" s="12" t="str">
        <f t="shared" si="10"/>
        <v/>
      </c>
      <c r="N151" s="28"/>
      <c r="O151" s="70"/>
      <c r="P151" s="70"/>
      <c r="Q151" s="2"/>
    </row>
    <row r="152" spans="1:17" ht="13" x14ac:dyDescent="0.3">
      <c r="A152" s="49"/>
      <c r="B152" s="49"/>
      <c r="C152" s="27"/>
      <c r="D152" s="27"/>
      <c r="E152" s="50"/>
      <c r="F152" s="54"/>
      <c r="G152" s="54"/>
      <c r="H152" s="55"/>
      <c r="I152" s="55"/>
      <c r="J152" s="55"/>
      <c r="K152" s="55"/>
      <c r="L152" s="8" t="str">
        <f t="shared" ref="L152:L167" si="12">IF(F152&lt;&gt;"",IF(SUM(F152:K152)&gt;887,"DNF",SUM(F152:K152)),"")</f>
        <v/>
      </c>
      <c r="M152" s="12" t="str">
        <f t="shared" si="10"/>
        <v/>
      </c>
      <c r="N152" s="28"/>
      <c r="O152" s="70"/>
      <c r="P152" s="70"/>
      <c r="Q152" s="2"/>
    </row>
    <row r="153" spans="1:17" ht="13" x14ac:dyDescent="0.3">
      <c r="A153" s="49"/>
      <c r="B153" s="49"/>
      <c r="C153" s="27"/>
      <c r="D153" s="27"/>
      <c r="E153" s="50"/>
      <c r="F153" s="54"/>
      <c r="G153" s="54"/>
      <c r="H153" s="55"/>
      <c r="I153" s="55"/>
      <c r="J153" s="55"/>
      <c r="K153" s="55"/>
      <c r="L153" s="8" t="str">
        <f t="shared" si="12"/>
        <v/>
      </c>
      <c r="M153" s="12" t="str">
        <f t="shared" ref="M153:M167" si="13">IF($F153&lt;&gt;"",IF($L153="DNF",0,(((COUNTIF($A$24:$A$167,$A153)-$B153+1)/COUNTIF($A$24:$A$167,$A153))*73)+MIN(27,(COUNTIF($A$24:$A$167,$A153)-$B153)*3)+MIN(100,IF($B153=1,((COUNTIF($A$24:$A$167,$A153)-1)*0.2),0))),"")</f>
        <v/>
      </c>
      <c r="N153" s="28"/>
      <c r="O153" s="70"/>
      <c r="P153" s="70"/>
      <c r="Q153" s="2"/>
    </row>
    <row r="154" spans="1:17" ht="13" x14ac:dyDescent="0.3">
      <c r="A154" s="49"/>
      <c r="B154" s="49"/>
      <c r="C154" s="27"/>
      <c r="D154" s="27"/>
      <c r="E154" s="50"/>
      <c r="F154" s="54"/>
      <c r="G154" s="54"/>
      <c r="H154" s="55"/>
      <c r="I154" s="55"/>
      <c r="J154" s="55"/>
      <c r="K154" s="55"/>
      <c r="L154" s="8" t="str">
        <f t="shared" si="12"/>
        <v/>
      </c>
      <c r="M154" s="12" t="str">
        <f t="shared" si="13"/>
        <v/>
      </c>
      <c r="N154" s="28"/>
      <c r="O154" s="70"/>
      <c r="P154" s="70"/>
      <c r="Q154" s="2"/>
    </row>
    <row r="155" spans="1:17" ht="13" x14ac:dyDescent="0.3">
      <c r="A155" s="49"/>
      <c r="B155" s="49"/>
      <c r="C155" s="27"/>
      <c r="D155" s="27"/>
      <c r="E155" s="50"/>
      <c r="F155" s="54"/>
      <c r="G155" s="54"/>
      <c r="H155" s="55"/>
      <c r="I155" s="55"/>
      <c r="J155" s="55"/>
      <c r="K155" s="55"/>
      <c r="L155" s="8" t="str">
        <f t="shared" si="12"/>
        <v/>
      </c>
      <c r="M155" s="12" t="str">
        <f t="shared" si="13"/>
        <v/>
      </c>
      <c r="N155" s="28"/>
      <c r="O155" s="70"/>
      <c r="P155" s="70"/>
      <c r="Q155" s="2"/>
    </row>
    <row r="156" spans="1:17" ht="13" x14ac:dyDescent="0.3">
      <c r="A156" s="49"/>
      <c r="B156" s="49"/>
      <c r="C156" s="27"/>
      <c r="D156" s="27"/>
      <c r="E156" s="50"/>
      <c r="F156" s="54"/>
      <c r="G156" s="54"/>
      <c r="H156" s="55"/>
      <c r="I156" s="55"/>
      <c r="J156" s="55"/>
      <c r="K156" s="55"/>
      <c r="L156" s="8" t="str">
        <f t="shared" si="12"/>
        <v/>
      </c>
      <c r="M156" s="12" t="str">
        <f t="shared" si="13"/>
        <v/>
      </c>
      <c r="N156" s="28"/>
      <c r="O156" s="70"/>
      <c r="P156" s="70"/>
      <c r="Q156" s="2"/>
    </row>
    <row r="157" spans="1:17" ht="13" x14ac:dyDescent="0.3">
      <c r="A157" s="49"/>
      <c r="B157" s="49"/>
      <c r="C157" s="27"/>
      <c r="D157" s="27"/>
      <c r="E157" s="50"/>
      <c r="F157" s="54"/>
      <c r="G157" s="54"/>
      <c r="H157" s="55"/>
      <c r="I157" s="55"/>
      <c r="J157" s="55"/>
      <c r="K157" s="55"/>
      <c r="L157" s="8" t="str">
        <f t="shared" si="12"/>
        <v/>
      </c>
      <c r="M157" s="12" t="str">
        <f t="shared" si="13"/>
        <v/>
      </c>
      <c r="N157" s="28"/>
      <c r="O157" s="70"/>
      <c r="P157" s="70"/>
      <c r="Q157" s="2"/>
    </row>
    <row r="158" spans="1:17" ht="13" x14ac:dyDescent="0.3">
      <c r="A158" s="49"/>
      <c r="B158" s="49"/>
      <c r="C158" s="27"/>
      <c r="D158" s="27"/>
      <c r="E158" s="50"/>
      <c r="F158" s="54"/>
      <c r="G158" s="54"/>
      <c r="H158" s="55"/>
      <c r="I158" s="55"/>
      <c r="J158" s="55"/>
      <c r="K158" s="55"/>
      <c r="L158" s="8" t="str">
        <f t="shared" si="12"/>
        <v/>
      </c>
      <c r="M158" s="12" t="str">
        <f t="shared" si="13"/>
        <v/>
      </c>
      <c r="N158" s="28"/>
      <c r="O158" s="70"/>
      <c r="P158" s="70"/>
      <c r="Q158" s="2"/>
    </row>
    <row r="159" spans="1:17" ht="13" x14ac:dyDescent="0.3">
      <c r="A159" s="49"/>
      <c r="B159" s="49"/>
      <c r="C159" s="27"/>
      <c r="D159" s="27"/>
      <c r="E159" s="50"/>
      <c r="F159" s="54"/>
      <c r="G159" s="54"/>
      <c r="H159" s="55"/>
      <c r="I159" s="55"/>
      <c r="J159" s="55"/>
      <c r="K159" s="55"/>
      <c r="L159" s="8" t="str">
        <f t="shared" si="12"/>
        <v/>
      </c>
      <c r="M159" s="12" t="str">
        <f t="shared" si="13"/>
        <v/>
      </c>
      <c r="N159" s="28"/>
      <c r="O159" s="70"/>
      <c r="P159" s="70"/>
      <c r="Q159" s="2"/>
    </row>
    <row r="160" spans="1:17" ht="13" x14ac:dyDescent="0.3">
      <c r="A160" s="49"/>
      <c r="B160" s="49"/>
      <c r="C160" s="27"/>
      <c r="D160" s="27"/>
      <c r="E160" s="50"/>
      <c r="F160" s="54"/>
      <c r="G160" s="54"/>
      <c r="H160" s="55"/>
      <c r="I160" s="55"/>
      <c r="J160" s="55"/>
      <c r="K160" s="55"/>
      <c r="L160" s="8" t="str">
        <f t="shared" si="12"/>
        <v/>
      </c>
      <c r="M160" s="12" t="str">
        <f t="shared" si="13"/>
        <v/>
      </c>
      <c r="N160" s="28"/>
      <c r="O160" s="70"/>
      <c r="P160" s="70"/>
      <c r="Q160" s="2"/>
    </row>
    <row r="161" spans="1:17" ht="13" x14ac:dyDescent="0.3">
      <c r="A161" s="49"/>
      <c r="B161" s="49"/>
      <c r="C161" s="27"/>
      <c r="D161" s="27"/>
      <c r="E161" s="50"/>
      <c r="F161" s="54"/>
      <c r="G161" s="54"/>
      <c r="H161" s="55"/>
      <c r="I161" s="55"/>
      <c r="J161" s="55"/>
      <c r="K161" s="55"/>
      <c r="L161" s="8" t="str">
        <f t="shared" si="12"/>
        <v/>
      </c>
      <c r="M161" s="12" t="str">
        <f t="shared" si="13"/>
        <v/>
      </c>
      <c r="N161" s="28"/>
      <c r="O161" s="70"/>
      <c r="P161" s="70"/>
      <c r="Q161" s="2"/>
    </row>
    <row r="162" spans="1:17" ht="13" x14ac:dyDescent="0.3">
      <c r="A162" s="49"/>
      <c r="B162" s="49"/>
      <c r="C162" s="27"/>
      <c r="D162" s="27"/>
      <c r="E162" s="50"/>
      <c r="F162" s="54"/>
      <c r="G162" s="54"/>
      <c r="H162" s="55"/>
      <c r="I162" s="55"/>
      <c r="J162" s="55"/>
      <c r="K162" s="55"/>
      <c r="L162" s="8" t="str">
        <f t="shared" si="12"/>
        <v/>
      </c>
      <c r="M162" s="12" t="str">
        <f t="shared" si="13"/>
        <v/>
      </c>
      <c r="N162" s="28"/>
      <c r="O162" s="70"/>
      <c r="P162" s="70"/>
      <c r="Q162" s="2"/>
    </row>
    <row r="163" spans="1:17" ht="13" x14ac:dyDescent="0.3">
      <c r="A163" s="49"/>
      <c r="B163" s="49"/>
      <c r="C163" s="27"/>
      <c r="D163" s="27"/>
      <c r="E163" s="50"/>
      <c r="F163" s="54"/>
      <c r="G163" s="54"/>
      <c r="H163" s="55"/>
      <c r="I163" s="55"/>
      <c r="J163" s="55"/>
      <c r="K163" s="55"/>
      <c r="L163" s="8" t="str">
        <f t="shared" si="12"/>
        <v/>
      </c>
      <c r="M163" s="12" t="str">
        <f t="shared" si="13"/>
        <v/>
      </c>
      <c r="N163" s="28"/>
      <c r="O163" s="70"/>
      <c r="P163" s="70"/>
      <c r="Q163" s="2"/>
    </row>
    <row r="164" spans="1:17" ht="13" x14ac:dyDescent="0.3">
      <c r="A164" s="49"/>
      <c r="B164" s="49"/>
      <c r="C164" s="27"/>
      <c r="D164" s="27"/>
      <c r="E164" s="50"/>
      <c r="F164" s="54"/>
      <c r="G164" s="54"/>
      <c r="H164" s="55"/>
      <c r="I164" s="55"/>
      <c r="J164" s="55"/>
      <c r="K164" s="55"/>
      <c r="L164" s="8" t="str">
        <f t="shared" si="12"/>
        <v/>
      </c>
      <c r="M164" s="12" t="str">
        <f t="shared" si="13"/>
        <v/>
      </c>
      <c r="N164" s="28"/>
      <c r="O164" s="70"/>
      <c r="P164" s="70"/>
      <c r="Q164" s="2"/>
    </row>
    <row r="165" spans="1:17" ht="13" x14ac:dyDescent="0.3">
      <c r="A165" s="49"/>
      <c r="B165" s="49"/>
      <c r="C165" s="27"/>
      <c r="D165" s="27"/>
      <c r="E165" s="50"/>
      <c r="F165" s="54"/>
      <c r="G165" s="54"/>
      <c r="H165" s="55"/>
      <c r="I165" s="55"/>
      <c r="J165" s="55"/>
      <c r="K165" s="55"/>
      <c r="L165" s="8" t="str">
        <f t="shared" si="12"/>
        <v/>
      </c>
      <c r="M165" s="12" t="str">
        <f t="shared" si="13"/>
        <v/>
      </c>
      <c r="N165" s="28"/>
      <c r="O165" s="70"/>
      <c r="P165" s="70"/>
      <c r="Q165" s="2"/>
    </row>
    <row r="166" spans="1:17" ht="13" x14ac:dyDescent="0.3">
      <c r="A166" s="49"/>
      <c r="B166" s="49"/>
      <c r="C166" s="27"/>
      <c r="D166" s="27"/>
      <c r="E166" s="50"/>
      <c r="F166" s="54"/>
      <c r="G166" s="54"/>
      <c r="H166" s="55"/>
      <c r="I166" s="55"/>
      <c r="J166" s="55"/>
      <c r="K166" s="55"/>
      <c r="L166" s="8" t="str">
        <f t="shared" si="12"/>
        <v/>
      </c>
      <c r="M166" s="12" t="str">
        <f t="shared" si="13"/>
        <v/>
      </c>
      <c r="N166" s="28"/>
      <c r="O166" s="70"/>
      <c r="P166" s="70"/>
      <c r="Q166" s="2"/>
    </row>
    <row r="167" spans="1:17" ht="13.5" thickBot="1" x14ac:dyDescent="0.35">
      <c r="A167" s="49"/>
      <c r="B167" s="49"/>
      <c r="C167" s="27"/>
      <c r="D167" s="27"/>
      <c r="E167" s="50"/>
      <c r="F167" s="54"/>
      <c r="G167" s="54"/>
      <c r="H167" s="55"/>
      <c r="I167" s="55"/>
      <c r="J167" s="55"/>
      <c r="K167" s="55"/>
      <c r="L167" s="13" t="str">
        <f t="shared" si="12"/>
        <v/>
      </c>
      <c r="M167" s="12" t="str">
        <f t="shared" si="13"/>
        <v/>
      </c>
      <c r="N167" s="28"/>
      <c r="O167" s="70"/>
      <c r="P167" s="70"/>
      <c r="Q167" s="2"/>
    </row>
    <row r="168" spans="1:17" x14ac:dyDescent="0.25">
      <c r="A168" s="1">
        <f>COUNTA(A24:A167)</f>
        <v>0</v>
      </c>
      <c r="B168" s="2"/>
      <c r="C168" s="2"/>
      <c r="D168" s="2"/>
      <c r="E168" s="1"/>
      <c r="F168" s="1"/>
      <c r="G168" s="1"/>
      <c r="H168" s="1"/>
      <c r="I168" s="1"/>
      <c r="J168" s="1"/>
      <c r="K168" s="1"/>
      <c r="L168" s="1"/>
      <c r="M168" s="1"/>
      <c r="N168" s="7">
        <f>SUM(N24:N167)</f>
        <v>0</v>
      </c>
      <c r="O168" s="2"/>
      <c r="P168" s="2"/>
      <c r="Q168" s="2"/>
    </row>
    <row r="169" spans="1:17" x14ac:dyDescent="0.25">
      <c r="A169" s="1"/>
      <c r="B169" s="2"/>
      <c r="C169" s="2"/>
      <c r="D169" s="2"/>
      <c r="E169" s="1"/>
      <c r="F169" s="1"/>
      <c r="G169" s="1"/>
      <c r="H169" s="1"/>
      <c r="I169" s="1"/>
      <c r="J169" s="1"/>
      <c r="K169" s="1"/>
      <c r="L169" s="1"/>
      <c r="M169" s="1"/>
      <c r="N169" s="7"/>
      <c r="O169" s="2"/>
      <c r="P169" s="2"/>
      <c r="Q169" s="2"/>
    </row>
    <row r="170" spans="1:17" x14ac:dyDescent="0.25">
      <c r="A170" s="1"/>
      <c r="B170" s="2"/>
      <c r="C170" s="2"/>
      <c r="D170" s="2"/>
      <c r="E170" s="1"/>
      <c r="F170" s="1"/>
      <c r="G170" s="1"/>
      <c r="H170" s="1"/>
      <c r="I170" s="1"/>
      <c r="J170" s="1"/>
      <c r="K170" s="1"/>
      <c r="L170" s="1"/>
      <c r="M170" s="1"/>
      <c r="N170" s="7"/>
      <c r="O170" s="2"/>
      <c r="P170" s="2"/>
      <c r="Q170" s="2"/>
    </row>
    <row r="171" spans="1:17" x14ac:dyDescent="0.25">
      <c r="A171" s="1"/>
      <c r="B171" s="2"/>
      <c r="C171" s="2"/>
      <c r="D171" s="2"/>
      <c r="E171" s="1"/>
      <c r="F171" s="1"/>
      <c r="G171" s="1"/>
      <c r="H171" s="1"/>
      <c r="I171" s="1"/>
      <c r="J171" s="1"/>
      <c r="K171" s="1"/>
      <c r="L171" s="1"/>
      <c r="M171" s="1"/>
      <c r="N171" s="7"/>
      <c r="O171" s="2"/>
      <c r="P171" s="2"/>
      <c r="Q171" s="2"/>
    </row>
    <row r="172" spans="1:17" x14ac:dyDescent="0.25">
      <c r="A172" s="1"/>
      <c r="B172" s="2"/>
      <c r="C172" s="2"/>
      <c r="D172" s="2"/>
      <c r="E172" s="1"/>
      <c r="F172" s="1"/>
      <c r="G172" s="1"/>
      <c r="H172" s="1"/>
      <c r="I172" s="1"/>
      <c r="J172" s="1"/>
      <c r="K172" s="1"/>
      <c r="L172" s="1"/>
      <c r="M172" s="1"/>
      <c r="N172" s="7"/>
      <c r="O172" s="2"/>
      <c r="P172" s="2"/>
      <c r="Q172" s="2"/>
    </row>
    <row r="173" spans="1:17" x14ac:dyDescent="0.25">
      <c r="A173" s="1"/>
      <c r="B173" s="2"/>
      <c r="C173" s="2"/>
      <c r="D173" s="2"/>
      <c r="E173" s="1"/>
      <c r="F173" s="1"/>
      <c r="G173" s="1"/>
      <c r="H173" s="1"/>
      <c r="I173" s="1"/>
      <c r="J173" s="1"/>
      <c r="K173" s="1"/>
      <c r="L173" s="1"/>
      <c r="M173" s="1"/>
      <c r="N173" s="7"/>
      <c r="O173" s="2"/>
      <c r="P173" s="2"/>
      <c r="Q173" s="2"/>
    </row>
    <row r="174" spans="1:17" x14ac:dyDescent="0.25">
      <c r="A174" s="1"/>
      <c r="B174" s="2"/>
      <c r="C174" s="2"/>
      <c r="D174" s="2"/>
      <c r="E174" s="1"/>
      <c r="F174" s="1"/>
      <c r="G174" s="1"/>
      <c r="H174" s="1"/>
      <c r="I174" s="1"/>
      <c r="J174" s="1"/>
      <c r="K174" s="1"/>
      <c r="L174" s="1"/>
      <c r="M174" s="1"/>
      <c r="N174" s="7"/>
      <c r="O174" s="2"/>
      <c r="P174" s="2"/>
      <c r="Q174" s="2"/>
    </row>
    <row r="175" spans="1:17" x14ac:dyDescent="0.25">
      <c r="L175" s="9">
        <f>COUNTIF(L24:L167,"&gt;0")</f>
        <v>0</v>
      </c>
      <c r="N175" s="14" t="s">
        <v>68</v>
      </c>
    </row>
    <row r="176" spans="1:17" x14ac:dyDescent="0.25">
      <c r="L176" s="9">
        <f>COUNTIF(L24:L167,"DNF")</f>
        <v>0</v>
      </c>
      <c r="N176" s="14" t="s">
        <v>69</v>
      </c>
    </row>
    <row r="177" spans="1:12" x14ac:dyDescent="0.25">
      <c r="A177" s="3">
        <f>COUNTA(A24:A167)</f>
        <v>0</v>
      </c>
      <c r="B177" s="3">
        <f>COUNTA(B24:B167)</f>
        <v>0</v>
      </c>
      <c r="C177" s="3">
        <f>COUNTA(C24:C167)</f>
        <v>0</v>
      </c>
      <c r="D177" s="3">
        <f>COUNTA(D24:D167)</f>
        <v>0</v>
      </c>
      <c r="E177" s="3">
        <f t="shared" ref="E177:K177" si="14">COUNTA(E24:E167)</f>
        <v>0</v>
      </c>
      <c r="F177" s="3">
        <f t="shared" si="14"/>
        <v>0</v>
      </c>
      <c r="G177" s="3">
        <f t="shared" si="14"/>
        <v>0</v>
      </c>
      <c r="H177" s="3">
        <f t="shared" si="14"/>
        <v>0</v>
      </c>
      <c r="I177" s="3">
        <f t="shared" si="14"/>
        <v>0</v>
      </c>
      <c r="J177" s="3">
        <f t="shared" si="14"/>
        <v>0</v>
      </c>
      <c r="K177" s="3">
        <f t="shared" si="14"/>
        <v>0</v>
      </c>
      <c r="L177" s="9">
        <f>L176+L175</f>
        <v>0</v>
      </c>
    </row>
    <row r="178" spans="1:12" x14ac:dyDescent="0.25">
      <c r="A178" s="9" t="s">
        <v>0</v>
      </c>
      <c r="B178" s="3" t="s">
        <v>11</v>
      </c>
      <c r="C178" s="3" t="s">
        <v>1</v>
      </c>
      <c r="D178" s="3" t="s">
        <v>2</v>
      </c>
      <c r="E178" s="9" t="s">
        <v>3</v>
      </c>
      <c r="F178" s="9" t="s">
        <v>4</v>
      </c>
      <c r="G178" s="9" t="s">
        <v>5</v>
      </c>
      <c r="H178" s="9" t="s">
        <v>6</v>
      </c>
      <c r="I178" s="9" t="s">
        <v>7</v>
      </c>
      <c r="J178" s="9" t="s">
        <v>24</v>
      </c>
      <c r="K178" s="9" t="s">
        <v>25</v>
      </c>
      <c r="L178" s="9" t="s">
        <v>8</v>
      </c>
    </row>
  </sheetData>
  <sheetProtection algorithmName="SHA-512" hashValue="S2xiW+SlER/RUN1M+4QLWOHOUNwlvU6eReNYXzLmEnCvroy8jruHCsJwSpW61bxfwKPnhFSxfhy9KE0d6/iPQg==" saltValue="PAHOd3ywtu2aNPkt43tEpA==" spinCount="100000" sheet="1" selectLockedCells="1"/>
  <customSheetViews>
    <customSheetView guid="{255A2642-3751-473A-86B6-B89B2E63A5C4}" hiddenRows="1" hiddenColumns="1" topLeftCell="A2">
      <selection activeCell="A20" sqref="A20"/>
      <pageMargins left="0.7" right="0.7" top="0.75" bottom="0.75" header="0.3" footer="0.3"/>
      <pageSetup orientation="portrait" verticalDpi="0" r:id="rId1"/>
    </customSheetView>
  </customSheetViews>
  <mergeCells count="187">
    <mergeCell ref="H16:J16"/>
    <mergeCell ref="H17:J17"/>
    <mergeCell ref="H18:J18"/>
    <mergeCell ref="H19:J19"/>
    <mergeCell ref="H8:J8"/>
    <mergeCell ref="A15:G18"/>
    <mergeCell ref="H11:J11"/>
    <mergeCell ref="H15:J15"/>
    <mergeCell ref="O129:P129"/>
    <mergeCell ref="O23:P23"/>
    <mergeCell ref="O119:P119"/>
    <mergeCell ref="O120:P120"/>
    <mergeCell ref="O121:P121"/>
    <mergeCell ref="O122:P122"/>
    <mergeCell ref="O123:P123"/>
    <mergeCell ref="O114:P114"/>
    <mergeCell ref="O115:P115"/>
    <mergeCell ref="O116:P116"/>
    <mergeCell ref="O117:P117"/>
    <mergeCell ref="O118:P118"/>
    <mergeCell ref="O109:P109"/>
    <mergeCell ref="O110:P110"/>
    <mergeCell ref="O111:P111"/>
    <mergeCell ref="O112:P112"/>
    <mergeCell ref="O130:P130"/>
    <mergeCell ref="O131:P131"/>
    <mergeCell ref="O132:P132"/>
    <mergeCell ref="O133:P133"/>
    <mergeCell ref="O124:P124"/>
    <mergeCell ref="O125:P125"/>
    <mergeCell ref="O142:P142"/>
    <mergeCell ref="O143:P143"/>
    <mergeCell ref="O152:P152"/>
    <mergeCell ref="O148:P148"/>
    <mergeCell ref="O139:P139"/>
    <mergeCell ref="O140:P140"/>
    <mergeCell ref="O126:P126"/>
    <mergeCell ref="O127:P127"/>
    <mergeCell ref="O128:P128"/>
    <mergeCell ref="O134:P134"/>
    <mergeCell ref="O135:P135"/>
    <mergeCell ref="O136:P136"/>
    <mergeCell ref="O137:P137"/>
    <mergeCell ref="O153:P153"/>
    <mergeCell ref="O144:P144"/>
    <mergeCell ref="O145:P145"/>
    <mergeCell ref="O146:P146"/>
    <mergeCell ref="O147:P147"/>
    <mergeCell ref="O138:P138"/>
    <mergeCell ref="O167:P167"/>
    <mergeCell ref="O158:P158"/>
    <mergeCell ref="O149:P149"/>
    <mergeCell ref="O150:P150"/>
    <mergeCell ref="O151:P151"/>
    <mergeCell ref="O164:P164"/>
    <mergeCell ref="O165:P165"/>
    <mergeCell ref="O166:P166"/>
    <mergeCell ref="O141:P141"/>
    <mergeCell ref="O159:P159"/>
    <mergeCell ref="O160:P160"/>
    <mergeCell ref="O161:P161"/>
    <mergeCell ref="O162:P162"/>
    <mergeCell ref="O163:P163"/>
    <mergeCell ref="O154:P154"/>
    <mergeCell ref="O155:P155"/>
    <mergeCell ref="O156:P156"/>
    <mergeCell ref="O157:P157"/>
    <mergeCell ref="O113:P113"/>
    <mergeCell ref="O104:P104"/>
    <mergeCell ref="O105:P105"/>
    <mergeCell ref="O106:P106"/>
    <mergeCell ref="O107:P107"/>
    <mergeCell ref="O108:P108"/>
    <mergeCell ref="O99:P99"/>
    <mergeCell ref="O100:P100"/>
    <mergeCell ref="O101:P101"/>
    <mergeCell ref="O102:P102"/>
    <mergeCell ref="O103:P103"/>
    <mergeCell ref="O94:P94"/>
    <mergeCell ref="O95:P95"/>
    <mergeCell ref="O96:P96"/>
    <mergeCell ref="O97:P97"/>
    <mergeCell ref="O98:P98"/>
    <mergeCell ref="O89:P89"/>
    <mergeCell ref="O90:P90"/>
    <mergeCell ref="O91:P91"/>
    <mergeCell ref="O92:P92"/>
    <mergeCell ref="O93:P93"/>
    <mergeCell ref="O84:P84"/>
    <mergeCell ref="O85:P85"/>
    <mergeCell ref="O86:P86"/>
    <mergeCell ref="O87:P87"/>
    <mergeCell ref="O88:P88"/>
    <mergeCell ref="O79:P79"/>
    <mergeCell ref="O80:P80"/>
    <mergeCell ref="O81:P81"/>
    <mergeCell ref="O82:P82"/>
    <mergeCell ref="O83:P83"/>
    <mergeCell ref="O74:P74"/>
    <mergeCell ref="O75:P75"/>
    <mergeCell ref="O76:P76"/>
    <mergeCell ref="O77:P77"/>
    <mergeCell ref="O78:P78"/>
    <mergeCell ref="O69:P69"/>
    <mergeCell ref="O70:P70"/>
    <mergeCell ref="O71:P71"/>
    <mergeCell ref="O72:P72"/>
    <mergeCell ref="O73:P73"/>
    <mergeCell ref="O64:P64"/>
    <mergeCell ref="O65:P65"/>
    <mergeCell ref="O66:P66"/>
    <mergeCell ref="O67:P67"/>
    <mergeCell ref="O68:P68"/>
    <mergeCell ref="O59:P59"/>
    <mergeCell ref="O60:P60"/>
    <mergeCell ref="O61:P61"/>
    <mergeCell ref="O62:P62"/>
    <mergeCell ref="O63:P63"/>
    <mergeCell ref="O54:P54"/>
    <mergeCell ref="O55:P55"/>
    <mergeCell ref="O56:P56"/>
    <mergeCell ref="O57:P57"/>
    <mergeCell ref="O58:P58"/>
    <mergeCell ref="O49:P49"/>
    <mergeCell ref="O50:P50"/>
    <mergeCell ref="O51:P51"/>
    <mergeCell ref="O52:P52"/>
    <mergeCell ref="O53:P53"/>
    <mergeCell ref="O44:P44"/>
    <mergeCell ref="O45:P45"/>
    <mergeCell ref="O46:P46"/>
    <mergeCell ref="O47:P47"/>
    <mergeCell ref="O48:P48"/>
    <mergeCell ref="O39:P39"/>
    <mergeCell ref="O40:P40"/>
    <mergeCell ref="O41:P41"/>
    <mergeCell ref="O42:P42"/>
    <mergeCell ref="O43:P43"/>
    <mergeCell ref="O34:P34"/>
    <mergeCell ref="O35:P35"/>
    <mergeCell ref="O36:P36"/>
    <mergeCell ref="O37:P37"/>
    <mergeCell ref="O38:P38"/>
    <mergeCell ref="O29:P29"/>
    <mergeCell ref="O30:P30"/>
    <mergeCell ref="O31:P31"/>
    <mergeCell ref="O32:P32"/>
    <mergeCell ref="O33:P33"/>
    <mergeCell ref="O24:P24"/>
    <mergeCell ref="O25:P25"/>
    <mergeCell ref="O26:P26"/>
    <mergeCell ref="O27:P27"/>
    <mergeCell ref="O28:P28"/>
    <mergeCell ref="E22:T22"/>
    <mergeCell ref="H7:J7"/>
    <mergeCell ref="H9:J9"/>
    <mergeCell ref="H10:J10"/>
    <mergeCell ref="H12:J12"/>
    <mergeCell ref="H13:J13"/>
    <mergeCell ref="H20:J20"/>
    <mergeCell ref="H21:J21"/>
    <mergeCell ref="B21:G21"/>
    <mergeCell ref="P14:P15"/>
    <mergeCell ref="P6:P7"/>
    <mergeCell ref="P8:P9"/>
    <mergeCell ref="P10:P11"/>
    <mergeCell ref="P12:P13"/>
    <mergeCell ref="H6:J6"/>
    <mergeCell ref="H14:J14"/>
    <mergeCell ref="D13:F13"/>
    <mergeCell ref="D12:F12"/>
    <mergeCell ref="D11:F11"/>
    <mergeCell ref="A2:N2"/>
    <mergeCell ref="B3:F3"/>
    <mergeCell ref="H3:L3"/>
    <mergeCell ref="D4:F4"/>
    <mergeCell ref="D5:F5"/>
    <mergeCell ref="D6:F6"/>
    <mergeCell ref="D7:F7"/>
    <mergeCell ref="D8:F8"/>
    <mergeCell ref="B8:C8"/>
    <mergeCell ref="H5:J5"/>
    <mergeCell ref="H4:J4"/>
    <mergeCell ref="B4:C4"/>
    <mergeCell ref="B5:C5"/>
    <mergeCell ref="B6:C6"/>
    <mergeCell ref="B7:C7"/>
  </mergeCells>
  <conditionalFormatting sqref="P6:P7">
    <cfRule type="expression" dxfId="4" priority="8">
      <formula>$U$6&gt;0</formula>
    </cfRule>
  </conditionalFormatting>
  <conditionalFormatting sqref="P8:P9">
    <cfRule type="expression" dxfId="3" priority="4">
      <formula>U5&gt;0</formula>
    </cfRule>
  </conditionalFormatting>
  <conditionalFormatting sqref="P10:P11">
    <cfRule type="expression" dxfId="2" priority="3">
      <formula>U8&gt;0</formula>
    </cfRule>
  </conditionalFormatting>
  <conditionalFormatting sqref="P12:P13">
    <cfRule type="expression" dxfId="1" priority="2">
      <formula>U7&gt;0</formula>
    </cfRule>
  </conditionalFormatting>
  <conditionalFormatting sqref="P14:P15">
    <cfRule type="expression" dxfId="0" priority="1">
      <formula>U9&gt;0</formula>
    </cfRule>
  </conditionalFormatting>
  <dataValidations count="2">
    <dataValidation type="whole" operator="equal" allowBlank="1" showInputMessage="1" showErrorMessage="1" errorTitle="Validation Error" error="The total number of players in the summary section (K17) does not equal the number of players by last name." promptTitle="TotalCount VS Names" prompt="This check ensures the total number of names on the sheet matches the total count in the summary section" sqref="U5">
      <formula1>1</formula1>
    </dataValidation>
    <dataValidation type="list" allowBlank="1" showErrorMessage="1" errorTitle="PDGA Division" error="Enter a Valid PDGA Division" promptTitle="PDGA Division" prompt="Data is restriced to PDGA Division codes only._x000a_Please enter a valid code." sqref="A24:A167">
      <formula1>"MPO, MP40,MP50,MP55,MP60,MP65,MP70,MP75,MP80,FPO,FP40,FP50,FP55,FP60,FP65,FP70,MA1,MA2,MA3,MA4,MA40,MA50,MA55,MA60,MA65,MA70,FA1,FA2,FA3,FA4,FA40,FA50,FA55,FA60,FA65,FA70,MJ18,MJ15,MJ12,MJ10,MJ08,MJ06,FJ18,FJ15,FJ12,FJ10,FJ08,FJ06"</formula1>
    </dataValidation>
  </dataValidations>
  <hyperlinks>
    <hyperlink ref="P3" r:id="rId2"/>
  </hyperlinks>
  <pageMargins left="0.7" right="0.7" top="0.75" bottom="0.75" header="0.3" footer="0.3"/>
  <pageSetup orientation="portrait"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topLeftCell="A10" workbookViewId="0">
      <selection activeCell="L16" sqref="L16"/>
    </sheetView>
  </sheetViews>
  <sheetFormatPr defaultRowHeight="12.5" x14ac:dyDescent="0.25"/>
  <sheetData/>
  <customSheetViews>
    <customSheetView guid="{255A2642-3751-473A-86B6-B89B2E63A5C4}" topLeftCell="A4">
      <selection activeCell="N4" sqref="N4"/>
      <pageMargins left="0.7" right="0.7" top="0.75" bottom="0.75" header="0.3" footer="0.3"/>
    </customSheetView>
  </customSheetView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34"/>
  <sheetViews>
    <sheetView workbookViewId="0">
      <selection activeCell="C13" sqref="C13"/>
    </sheetView>
  </sheetViews>
  <sheetFormatPr defaultRowHeight="12.5" x14ac:dyDescent="0.25"/>
  <cols>
    <col min="1" max="1" width="9.1796875" style="37" customWidth="1"/>
    <col min="2" max="2" width="68" customWidth="1"/>
    <col min="3" max="3" width="13" customWidth="1"/>
    <col min="4" max="4" width="9.26953125" bestFit="1" customWidth="1"/>
  </cols>
  <sheetData>
    <row r="1" spans="1:4" x14ac:dyDescent="0.25">
      <c r="A1" s="37" t="s">
        <v>26</v>
      </c>
      <c r="B1" t="s">
        <v>27</v>
      </c>
      <c r="C1" t="s">
        <v>28</v>
      </c>
      <c r="D1" t="s">
        <v>29</v>
      </c>
    </row>
    <row r="2" spans="1:4" ht="62.5" x14ac:dyDescent="0.25">
      <c r="A2" s="38" t="s">
        <v>32</v>
      </c>
      <c r="B2" s="11" t="s">
        <v>34</v>
      </c>
      <c r="C2" t="s">
        <v>33</v>
      </c>
      <c r="D2" s="34">
        <v>40970</v>
      </c>
    </row>
    <row r="3" spans="1:4" x14ac:dyDescent="0.25">
      <c r="A3" s="38" t="s">
        <v>31</v>
      </c>
      <c r="B3" s="11" t="s">
        <v>30</v>
      </c>
      <c r="C3" t="s">
        <v>33</v>
      </c>
      <c r="D3" s="34">
        <v>40997</v>
      </c>
    </row>
    <row r="4" spans="1:4" x14ac:dyDescent="0.25">
      <c r="A4" s="38" t="s">
        <v>50</v>
      </c>
      <c r="B4" s="11" t="s">
        <v>51</v>
      </c>
      <c r="C4" t="s">
        <v>33</v>
      </c>
      <c r="D4" s="34">
        <v>41029</v>
      </c>
    </row>
    <row r="5" spans="1:4" x14ac:dyDescent="0.25">
      <c r="A5" s="38" t="s">
        <v>54</v>
      </c>
      <c r="B5" s="11" t="s">
        <v>55</v>
      </c>
      <c r="C5" t="s">
        <v>33</v>
      </c>
      <c r="D5" s="34">
        <v>41116</v>
      </c>
    </row>
    <row r="6" spans="1:4" x14ac:dyDescent="0.25">
      <c r="A6" s="38">
        <v>6</v>
      </c>
      <c r="B6" s="11" t="s">
        <v>60</v>
      </c>
      <c r="C6" t="s">
        <v>33</v>
      </c>
      <c r="D6" s="34">
        <v>41191</v>
      </c>
    </row>
    <row r="7" spans="1:4" x14ac:dyDescent="0.25">
      <c r="A7" s="38">
        <v>7</v>
      </c>
      <c r="B7" s="11" t="s">
        <v>72</v>
      </c>
      <c r="C7" t="s">
        <v>33</v>
      </c>
      <c r="D7" s="34">
        <v>42011</v>
      </c>
    </row>
    <row r="8" spans="1:4" ht="12.75" customHeight="1" x14ac:dyDescent="0.25">
      <c r="A8" s="38">
        <v>8</v>
      </c>
      <c r="B8" s="11" t="s">
        <v>78</v>
      </c>
      <c r="C8" t="s">
        <v>33</v>
      </c>
      <c r="D8" s="34">
        <v>42375</v>
      </c>
    </row>
    <row r="9" spans="1:4" ht="25" x14ac:dyDescent="0.25">
      <c r="A9" s="38">
        <v>9</v>
      </c>
      <c r="B9" s="11" t="s">
        <v>79</v>
      </c>
      <c r="C9" t="s">
        <v>33</v>
      </c>
      <c r="D9" s="53">
        <v>43115</v>
      </c>
    </row>
    <row r="10" spans="1:4" x14ac:dyDescent="0.25">
      <c r="A10" s="38">
        <v>10</v>
      </c>
      <c r="B10" s="11" t="s">
        <v>93</v>
      </c>
      <c r="C10" t="s">
        <v>33</v>
      </c>
      <c r="D10" s="53">
        <v>43891</v>
      </c>
    </row>
    <row r="11" spans="1:4" x14ac:dyDescent="0.25">
      <c r="A11" s="38">
        <v>10.1</v>
      </c>
      <c r="B11" s="11" t="s">
        <v>99</v>
      </c>
      <c r="C11" t="s">
        <v>33</v>
      </c>
      <c r="D11" s="53">
        <v>44317</v>
      </c>
    </row>
    <row r="12" spans="1:4" x14ac:dyDescent="0.25">
      <c r="A12" s="38"/>
      <c r="B12" s="11"/>
    </row>
    <row r="13" spans="1:4" x14ac:dyDescent="0.25">
      <c r="A13" s="38"/>
      <c r="B13" s="11"/>
    </row>
    <row r="14" spans="1:4" x14ac:dyDescent="0.25">
      <c r="A14" s="38"/>
      <c r="B14" s="11"/>
    </row>
    <row r="15" spans="1:4" x14ac:dyDescent="0.25">
      <c r="A15" s="38"/>
      <c r="B15" s="11"/>
    </row>
    <row r="16" spans="1:4" x14ac:dyDescent="0.25">
      <c r="A16" s="38"/>
      <c r="B16" s="11"/>
    </row>
    <row r="17" spans="1:2" x14ac:dyDescent="0.25">
      <c r="A17" s="38"/>
      <c r="B17" s="11"/>
    </row>
    <row r="18" spans="1:2" x14ac:dyDescent="0.25">
      <c r="A18" s="38"/>
      <c r="B18" s="11"/>
    </row>
    <row r="19" spans="1:2" x14ac:dyDescent="0.25">
      <c r="A19" s="38"/>
      <c r="B19" s="11"/>
    </row>
    <row r="20" spans="1:2" x14ac:dyDescent="0.25">
      <c r="A20" s="38"/>
      <c r="B20" s="11"/>
    </row>
    <row r="21" spans="1:2" x14ac:dyDescent="0.25">
      <c r="A21" s="38"/>
      <c r="B21" s="11"/>
    </row>
    <row r="22" spans="1:2" x14ac:dyDescent="0.25">
      <c r="A22" s="38"/>
      <c r="B22" s="11"/>
    </row>
    <row r="23" spans="1:2" x14ac:dyDescent="0.25">
      <c r="A23" s="38"/>
      <c r="B23" s="11"/>
    </row>
    <row r="24" spans="1:2" x14ac:dyDescent="0.25">
      <c r="A24" s="38"/>
      <c r="B24" s="11"/>
    </row>
    <row r="25" spans="1:2" x14ac:dyDescent="0.25">
      <c r="A25" s="38"/>
      <c r="B25" s="11"/>
    </row>
    <row r="26" spans="1:2" x14ac:dyDescent="0.25">
      <c r="A26" s="38"/>
      <c r="B26" s="11"/>
    </row>
    <row r="27" spans="1:2" x14ac:dyDescent="0.25">
      <c r="A27" s="38"/>
    </row>
    <row r="28" spans="1:2" x14ac:dyDescent="0.25">
      <c r="A28" s="38"/>
    </row>
    <row r="29" spans="1:2" x14ac:dyDescent="0.25">
      <c r="A29" s="38"/>
    </row>
    <row r="30" spans="1:2" x14ac:dyDescent="0.25">
      <c r="A30" s="38"/>
    </row>
    <row r="31" spans="1:2" x14ac:dyDescent="0.25">
      <c r="A31" s="38"/>
    </row>
    <row r="32" spans="1:2" x14ac:dyDescent="0.25">
      <c r="A32" s="38"/>
    </row>
    <row r="33" spans="1:1" x14ac:dyDescent="0.25">
      <c r="A33" s="38"/>
    </row>
    <row r="34" spans="1:1" x14ac:dyDescent="0.25">
      <c r="A34" s="38"/>
    </row>
  </sheetData>
  <customSheetViews>
    <customSheetView guid="{255A2642-3751-473A-86B6-B89B2E63A5C4}">
      <selection activeCell="B6" sqref="B6"/>
      <pageMargins left="0.7" right="0.7" top="0.75" bottom="0.75" header="0.3" footer="0.3"/>
    </customSheetView>
  </customSheetViews>
  <pageMargins left="0.7" right="0.7" top="0.75" bottom="0.75" header="0.3" footer="0.3"/>
  <pageSetup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Scores</vt:lpstr>
      <vt:lpstr>Instructions</vt:lpstr>
      <vt:lpstr>Revisions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2013-NEFAPointsForm</dc:title>
  <dc:subject>NEFA Points</dc:subject>
  <dc:creator>Danny White</dc:creator>
  <cp:lastModifiedBy>White, Danny</cp:lastModifiedBy>
  <dcterms:created xsi:type="dcterms:W3CDTF">2008-11-05T19:30:41Z</dcterms:created>
  <dcterms:modified xsi:type="dcterms:W3CDTF">2021-08-11T20:26:34Z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-1178655166</vt:i4>
  </property>
  <property fmtid="{D5CDD505-2E9C-101B-9397-08002B2CF9AE}" pid="3" name="_EmailSubject">
    <vt:lpwstr>Updated version of Results form</vt:lpwstr>
  </property>
  <property fmtid="{D5CDD505-2E9C-101B-9397-08002B2CF9AE}" pid="4" name="_AuthorEmail">
    <vt:lpwstr>jconnell@mainediscgolf.com</vt:lpwstr>
  </property>
  <property fmtid="{D5CDD505-2E9C-101B-9397-08002B2CF9AE}" pid="5" name="_AuthorEmailDisplayName">
    <vt:lpwstr>Josh Connell</vt:lpwstr>
  </property>
  <property fmtid="{D5CDD505-2E9C-101B-9397-08002B2CF9AE}" pid="6" name="_ReviewingToolsShownOnce">
    <vt:lpwstr/>
  </property>
</Properties>
</file>